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19200" windowHeight="11160" tabRatio="852" activeTab="1"/>
  </bookViews>
  <sheets>
    <sheet name="Finišo protok. M" sheetId="37" r:id="rId1"/>
    <sheet name="Finišo prot. V" sheetId="38" r:id="rId2"/>
    <sheet name="Lapas2" sheetId="24" r:id="rId3"/>
  </sheets>
  <calcPr calcId="162913"/>
</workbook>
</file>

<file path=xl/calcChain.xml><?xml version="1.0" encoding="utf-8"?>
<calcChain xmlns="http://schemas.openxmlformats.org/spreadsheetml/2006/main">
  <c r="N53" i="38" l="1"/>
  <c r="L53" i="38"/>
  <c r="M53" i="38" s="1"/>
  <c r="O53" i="38" s="1"/>
  <c r="N52" i="38"/>
  <c r="L52" i="38"/>
  <c r="M52" i="38" s="1"/>
  <c r="O52" i="38" s="1"/>
  <c r="L47" i="38"/>
  <c r="M47" i="38" s="1"/>
  <c r="L46" i="38"/>
  <c r="M46" i="38" s="1"/>
  <c r="N45" i="38"/>
  <c r="L45" i="38"/>
  <c r="M45" i="38" s="1"/>
  <c r="O45" i="38" s="1"/>
  <c r="N44" i="38"/>
  <c r="L44" i="38"/>
  <c r="M44" i="38" s="1"/>
  <c r="O44" i="38" s="1"/>
  <c r="N43" i="38"/>
  <c r="L43" i="38"/>
  <c r="M43" i="38" s="1"/>
  <c r="O43" i="38" s="1"/>
  <c r="N38" i="38"/>
  <c r="L38" i="38"/>
  <c r="M38" i="38" s="1"/>
  <c r="O38" i="38" s="1"/>
  <c r="N37" i="38"/>
  <c r="L37" i="38"/>
  <c r="M37" i="38" s="1"/>
  <c r="O37" i="38" s="1"/>
  <c r="N36" i="38"/>
  <c r="L36" i="38"/>
  <c r="M36" i="38" s="1"/>
  <c r="O36" i="38" s="1"/>
  <c r="N35" i="38"/>
  <c r="L35" i="38"/>
  <c r="M35" i="38" s="1"/>
  <c r="O35" i="38" s="1"/>
  <c r="N29" i="38"/>
  <c r="L29" i="38"/>
  <c r="M29" i="38" s="1"/>
  <c r="O29" i="38" s="1"/>
  <c r="N28" i="38"/>
  <c r="L28" i="38"/>
  <c r="M28" i="38" s="1"/>
  <c r="O28" i="38" s="1"/>
  <c r="N27" i="38"/>
  <c r="L27" i="38"/>
  <c r="M27" i="38" s="1"/>
  <c r="O27" i="38" s="1"/>
  <c r="N26" i="38"/>
  <c r="L26" i="38"/>
  <c r="M26" i="38" s="1"/>
  <c r="O26" i="38" s="1"/>
  <c r="N21" i="38"/>
  <c r="L21" i="38"/>
  <c r="M21" i="38" s="1"/>
  <c r="O21" i="38" s="1"/>
  <c r="N20" i="38"/>
  <c r="L20" i="38"/>
  <c r="M20" i="38" s="1"/>
  <c r="O20" i="38" s="1"/>
  <c r="N19" i="38"/>
  <c r="L19" i="38"/>
  <c r="M19" i="38" s="1"/>
  <c r="O19" i="38" s="1"/>
  <c r="N18" i="38"/>
  <c r="L18" i="38"/>
  <c r="M18" i="38" s="1"/>
  <c r="O18" i="38" s="1"/>
  <c r="N17" i="38"/>
  <c r="L17" i="38"/>
  <c r="M17" i="38" s="1"/>
  <c r="O17" i="38" s="1"/>
  <c r="N12" i="38"/>
  <c r="L12" i="38"/>
  <c r="M12" i="38" s="1"/>
  <c r="O12" i="38" s="1"/>
  <c r="N11" i="38"/>
  <c r="L11" i="38"/>
  <c r="M11" i="38" s="1"/>
  <c r="O11" i="38" s="1"/>
  <c r="N10" i="38"/>
  <c r="L10" i="38"/>
  <c r="M10" i="38" s="1"/>
  <c r="O10" i="38" s="1"/>
  <c r="N9" i="38"/>
  <c r="L9" i="38"/>
  <c r="M9" i="38" s="1"/>
  <c r="O9" i="38" s="1"/>
  <c r="N30" i="37" l="1"/>
  <c r="L30" i="37"/>
  <c r="M30" i="37" s="1"/>
  <c r="O30" i="37" s="1"/>
  <c r="N25" i="37"/>
  <c r="L25" i="37"/>
  <c r="M25" i="37" s="1"/>
  <c r="O25" i="37" s="1"/>
  <c r="N20" i="37"/>
  <c r="L20" i="37"/>
  <c r="M20" i="37" s="1"/>
  <c r="O20" i="37" s="1"/>
  <c r="N19" i="37"/>
  <c r="L19" i="37"/>
  <c r="M19" i="37" s="1"/>
  <c r="O19" i="37" s="1"/>
  <c r="N18" i="37"/>
  <c r="L18" i="37"/>
  <c r="M18" i="37" s="1"/>
  <c r="O18" i="37" s="1"/>
  <c r="N13" i="37"/>
  <c r="L13" i="37"/>
  <c r="M13" i="37" s="1"/>
  <c r="O13" i="37" s="1"/>
  <c r="N12" i="37"/>
  <c r="M12" i="37"/>
  <c r="O12" i="37" s="1"/>
  <c r="L12" i="37"/>
  <c r="N11" i="37"/>
  <c r="L11" i="37"/>
  <c r="M11" i="37" s="1"/>
  <c r="O11" i="37" s="1"/>
  <c r="N10" i="37"/>
  <c r="M10" i="37"/>
  <c r="O10" i="37" s="1"/>
  <c r="L10" i="37"/>
  <c r="N9" i="37"/>
  <c r="L9" i="37"/>
  <c r="M9" i="37" s="1"/>
  <c r="O9" i="37" s="1"/>
</calcChain>
</file>

<file path=xl/sharedStrings.xml><?xml version="1.0" encoding="utf-8"?>
<sst xmlns="http://schemas.openxmlformats.org/spreadsheetml/2006/main" count="268" uniqueCount="77">
  <si>
    <t>Nemenčinė</t>
  </si>
  <si>
    <t>Vieta</t>
  </si>
  <si>
    <t xml:space="preserve">Starto Nr. </t>
  </si>
  <si>
    <t>Vardas, pavardė</t>
  </si>
  <si>
    <t xml:space="preserve">Starto laikas </t>
  </si>
  <si>
    <t xml:space="preserve">Šaudymas </t>
  </si>
  <si>
    <t>gulint</t>
  </si>
  <si>
    <t xml:space="preserve">viso </t>
  </si>
  <si>
    <t xml:space="preserve">Baudos laikas </t>
  </si>
  <si>
    <t>Finišo laikas</t>
  </si>
  <si>
    <t>Trasos laikas</t>
  </si>
  <si>
    <t xml:space="preserve">Galutinis laikas </t>
  </si>
  <si>
    <t>Baudos laikas</t>
  </si>
  <si>
    <t>sek.</t>
  </si>
  <si>
    <t xml:space="preserve">Domas Jankauskas </t>
  </si>
  <si>
    <t xml:space="preserve">Titas Raugas </t>
  </si>
  <si>
    <t xml:space="preserve">Mikas Vildžiūnas </t>
  </si>
  <si>
    <t>Vilniaus r. SM</t>
  </si>
  <si>
    <t xml:space="preserve">BALTIJOS ŠALIŲ VETERANŲ BIATLONO ČEMPIONATAS </t>
  </si>
  <si>
    <t>stovint</t>
  </si>
  <si>
    <t xml:space="preserve">Grupė V1, 2006-2003 gim. m. vaikinai, 10 km  </t>
  </si>
  <si>
    <t>Daniel Buchovski</t>
  </si>
  <si>
    <t>Anykščių KKSC</t>
  </si>
  <si>
    <t>Gimimo metai</t>
  </si>
  <si>
    <t>Klubas/mokykla</t>
  </si>
  <si>
    <t xml:space="preserve">Grupė V2, 2001-1991 gim. m. vyrai, 10 km  </t>
  </si>
  <si>
    <t xml:space="preserve">Nikita Romanov </t>
  </si>
  <si>
    <t xml:space="preserve">Gytis Mikoliūnas </t>
  </si>
  <si>
    <t>Radoslav Aleksandrov</t>
  </si>
  <si>
    <t xml:space="preserve">Grupė V3, 1990-981 gim. m. vyrai, 10 km  </t>
  </si>
  <si>
    <t>Mykolas Mačiulis</t>
  </si>
  <si>
    <t xml:space="preserve">Vilnius </t>
  </si>
  <si>
    <t xml:space="preserve">Rokas Suslavičius </t>
  </si>
  <si>
    <t xml:space="preserve">Eivydas Musteikis </t>
  </si>
  <si>
    <t>Anykščių SK "Vėtrungė"</t>
  </si>
  <si>
    <t xml:space="preserve">Karolis Zlatkauskas </t>
  </si>
  <si>
    <t xml:space="preserve">Grupė V4, 1980-971 gim. m. vyrai, 10 km  </t>
  </si>
  <si>
    <t>Andis Pusnakovs</t>
  </si>
  <si>
    <t>Latvia Biathlon Masters Team - Active AP</t>
  </si>
  <si>
    <t xml:space="preserve">Girts Steinbergs </t>
  </si>
  <si>
    <t>Arkadijs Reimanis</t>
  </si>
  <si>
    <t>Latvia Biathlon Masters Team - Sigulda</t>
  </si>
  <si>
    <t xml:space="preserve">Grupė V5, 1970-961 gim. m. vyrai, 10 km  </t>
  </si>
  <si>
    <t xml:space="preserve">Romuald Noreika </t>
  </si>
  <si>
    <t xml:space="preserve">Gatis Neimanis </t>
  </si>
  <si>
    <t xml:space="preserve">Latvia Biathlon Masters Team - Talsi </t>
  </si>
  <si>
    <t xml:space="preserve">Janis Neimanis </t>
  </si>
  <si>
    <t xml:space="preserve">Bronius Vitkūnas </t>
  </si>
  <si>
    <t xml:space="preserve">Arūnas Daugirdas </t>
  </si>
  <si>
    <t>SK "Vilimeksas"</t>
  </si>
  <si>
    <t xml:space="preserve">Grupė V6, 1960 gim. m. ir vyresni vyrai, 10 km  </t>
  </si>
  <si>
    <t xml:space="preserve">Marijan Kačanovski </t>
  </si>
  <si>
    <t xml:space="preserve">Vladas Suslavičius </t>
  </si>
  <si>
    <t xml:space="preserve">Startas 11.30 val. </t>
  </si>
  <si>
    <t xml:space="preserve">Grupė M1, 2006-2003 gim. m. merginos, 7 km  </t>
  </si>
  <si>
    <t xml:space="preserve">Arta Pusnakova </t>
  </si>
  <si>
    <t>Active AP</t>
  </si>
  <si>
    <t xml:space="preserve">Viktorija Augulytė </t>
  </si>
  <si>
    <t xml:space="preserve">Emilija Mincevič </t>
  </si>
  <si>
    <t xml:space="preserve">Lukrecija Daugirdaitė </t>
  </si>
  <si>
    <t>Vilniaus m. SC</t>
  </si>
  <si>
    <t xml:space="preserve">Viktorija Kapancova </t>
  </si>
  <si>
    <t xml:space="preserve">Startas 11.00 val. </t>
  </si>
  <si>
    <t xml:space="preserve">Sara Urumova </t>
  </si>
  <si>
    <t xml:space="preserve">Marija Kresik </t>
  </si>
  <si>
    <t xml:space="preserve">Rūta Stankevičienė </t>
  </si>
  <si>
    <t xml:space="preserve">Grupė M2, 2001-1991 gim. m. moterys, 7 km  </t>
  </si>
  <si>
    <t xml:space="preserve">Grupė M3, 1990-1971 gim. m. moterys, 7 km  </t>
  </si>
  <si>
    <t xml:space="preserve">Grupė M4, 1970 gim. m. ir vyresnės moterys, 7 km  </t>
  </si>
  <si>
    <t xml:space="preserve">Annija Pusnakova </t>
  </si>
  <si>
    <t xml:space="preserve">Jadvyga Junevič </t>
  </si>
  <si>
    <t xml:space="preserve">Rubno, Vilniaus r. </t>
  </si>
  <si>
    <t xml:space="preserve">Kristupas Kačemarskas </t>
  </si>
  <si>
    <t>Aleksandras Puišys</t>
  </si>
  <si>
    <t xml:space="preserve">Ignalina Team - </t>
  </si>
  <si>
    <t>Romualdas Aleksandrovas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</si>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</sst>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rgb="FF000000"/>
      <name val="Arial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u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/>
    <xf numFmtId="14" fontId="1" fillId="0" borderId="0" xfId="0" applyNumberFormat="1" applyFont="1" applyBorder="1" applyAlignment="1">
      <alignment vertical="center"/>
    </xf>
    <xf numFmtId="0" fontId="2" fillId="0" borderId="0" xfId="0" applyFont="1" applyBorder="1" applyAlignment="1"/>
    <xf numFmtId="45" fontId="2" fillId="0" borderId="2" xfId="0" applyNumberFormat="1" applyFont="1" applyBorder="1" applyAlignment="1">
      <alignment horizontal="center" vertical="center"/>
    </xf>
    <xf numFmtId="45" fontId="2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7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4" fontId="1" fillId="0" borderId="7" xfId="0" applyNumberFormat="1" applyFont="1" applyBorder="1" applyAlignment="1">
      <alignment vertical="center"/>
    </xf>
    <xf numFmtId="0" fontId="5" fillId="0" borderId="2" xfId="0" applyFont="1" applyBorder="1"/>
    <xf numFmtId="0" fontId="8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45" fontId="10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45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45" fontId="11" fillId="0" borderId="1" xfId="0" applyNumberFormat="1" applyFont="1" applyBorder="1" applyAlignment="1">
      <alignment horizontal="center" vertical="center"/>
    </xf>
    <xf numFmtId="45" fontId="11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45" fontId="11" fillId="0" borderId="0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99CCFF"/>
      <color rgb="FFFF66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O30"/>
  <sheetViews>
    <sheetView workbookViewId="0">
      <selection activeCell="C33" sqref="C33"/>
    </sheetView>
  </sheetViews>
  <sheetFormatPr defaultRowHeight="12.75" x14ac:dyDescent="0.2"/>
  <cols>
    <col min="1" max="1" width="5.85546875" customWidth="1"/>
    <col min="2" max="2" width="7.140625" customWidth="1"/>
    <col min="3" max="3" width="23.140625" customWidth="1"/>
    <col min="4" max="4" width="8.7109375" customWidth="1"/>
    <col min="5" max="5" width="17.140625" customWidth="1"/>
    <col min="6" max="7" width="8.28515625" customWidth="1"/>
    <col min="8" max="12" width="7.7109375" customWidth="1"/>
  </cols>
  <sheetData>
    <row r="1" spans="1:15" ht="15.75" x14ac:dyDescent="0.2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5.75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5.75" x14ac:dyDescent="0.25">
      <c r="A3" s="64" t="s">
        <v>0</v>
      </c>
      <c r="B3" s="64"/>
      <c r="C3" s="64"/>
      <c r="D3" s="20"/>
      <c r="E3" s="20"/>
      <c r="F3" s="8"/>
      <c r="G3" s="8"/>
      <c r="H3" s="8"/>
      <c r="I3" s="8"/>
      <c r="J3" s="8"/>
      <c r="K3" s="8"/>
      <c r="L3" s="8"/>
      <c r="M3" s="21"/>
      <c r="N3" s="21"/>
      <c r="O3" s="21"/>
    </row>
    <row r="4" spans="1:15" ht="15.75" x14ac:dyDescent="0.25">
      <c r="A4" s="65">
        <v>44065</v>
      </c>
      <c r="B4" s="64"/>
      <c r="C4" s="64"/>
      <c r="D4" s="32"/>
      <c r="E4" s="32"/>
      <c r="F4" s="12"/>
      <c r="G4" s="12"/>
      <c r="H4" s="12"/>
      <c r="I4" s="12"/>
      <c r="J4" s="12"/>
      <c r="K4" s="12"/>
      <c r="L4" s="66" t="s">
        <v>62</v>
      </c>
      <c r="M4" s="66"/>
      <c r="N4" s="66"/>
      <c r="O4" s="21"/>
    </row>
    <row r="5" spans="1:15" ht="24" customHeight="1" thickBot="1" x14ac:dyDescent="0.25">
      <c r="A5" s="1"/>
      <c r="B5" s="1"/>
      <c r="C5" s="1"/>
      <c r="D5" s="2"/>
      <c r="E5" s="2"/>
      <c r="F5" s="1"/>
      <c r="G5" s="1"/>
      <c r="H5" s="1"/>
      <c r="I5" s="1"/>
      <c r="J5" s="1"/>
      <c r="K5" s="1"/>
      <c r="L5" s="1"/>
      <c r="M5" s="1"/>
    </row>
    <row r="6" spans="1:15" ht="18" customHeight="1" thickBot="1" x14ac:dyDescent="0.3">
      <c r="A6" s="7"/>
      <c r="B6" s="7"/>
      <c r="C6" s="67" t="s">
        <v>54</v>
      </c>
      <c r="D6" s="67"/>
      <c r="E6" s="67"/>
      <c r="F6" s="8"/>
      <c r="G6" s="27"/>
      <c r="H6" s="27"/>
      <c r="I6" s="27"/>
      <c r="J6" s="9"/>
      <c r="K6" s="68" t="s">
        <v>12</v>
      </c>
      <c r="L6" s="69"/>
      <c r="M6" s="18">
        <v>40</v>
      </c>
      <c r="N6" s="19" t="s">
        <v>13</v>
      </c>
    </row>
    <row r="7" spans="1:15" ht="18" customHeight="1" thickBot="1" x14ac:dyDescent="0.25">
      <c r="A7" s="62" t="s">
        <v>1</v>
      </c>
      <c r="B7" s="62" t="s">
        <v>2</v>
      </c>
      <c r="C7" s="62" t="s">
        <v>3</v>
      </c>
      <c r="D7" s="62" t="s">
        <v>23</v>
      </c>
      <c r="E7" s="62" t="s">
        <v>24</v>
      </c>
      <c r="F7" s="62" t="s">
        <v>4</v>
      </c>
      <c r="G7" s="62" t="s">
        <v>9</v>
      </c>
      <c r="H7" s="62" t="s">
        <v>5</v>
      </c>
      <c r="I7" s="62"/>
      <c r="J7" s="62"/>
      <c r="K7" s="62"/>
      <c r="L7" s="62"/>
      <c r="M7" s="62" t="s">
        <v>8</v>
      </c>
      <c r="N7" s="62" t="s">
        <v>10</v>
      </c>
      <c r="O7" s="62" t="s">
        <v>11</v>
      </c>
    </row>
    <row r="8" spans="1:15" ht="18" customHeight="1" thickBot="1" x14ac:dyDescent="0.25">
      <c r="A8" s="62"/>
      <c r="B8" s="62"/>
      <c r="C8" s="62"/>
      <c r="D8" s="62"/>
      <c r="E8" s="62"/>
      <c r="F8" s="62"/>
      <c r="G8" s="62"/>
      <c r="H8" s="16" t="s">
        <v>6</v>
      </c>
      <c r="I8" s="16" t="s">
        <v>19</v>
      </c>
      <c r="J8" s="16" t="s">
        <v>6</v>
      </c>
      <c r="K8" s="17" t="s">
        <v>19</v>
      </c>
      <c r="L8" s="17" t="s">
        <v>7</v>
      </c>
      <c r="M8" s="62"/>
      <c r="N8" s="62"/>
      <c r="O8" s="62"/>
    </row>
    <row r="9" spans="1:15" ht="15.95" customHeight="1" x14ac:dyDescent="0.25">
      <c r="A9" s="37">
        <v>1</v>
      </c>
      <c r="B9" s="4">
        <v>4</v>
      </c>
      <c r="C9" s="15" t="s">
        <v>59</v>
      </c>
      <c r="D9" s="22">
        <v>2004</v>
      </c>
      <c r="E9" s="15" t="s">
        <v>60</v>
      </c>
      <c r="F9" s="11">
        <v>1.38888888888889E-3</v>
      </c>
      <c r="G9" s="10">
        <v>2.0995370370370373E-2</v>
      </c>
      <c r="H9" s="4">
        <v>1</v>
      </c>
      <c r="I9" s="4">
        <v>2</v>
      </c>
      <c r="J9" s="4">
        <v>3</v>
      </c>
      <c r="K9" s="4">
        <v>2</v>
      </c>
      <c r="L9" s="4">
        <f>SUM(H9:K9)</f>
        <v>8</v>
      </c>
      <c r="M9" s="10">
        <f>L9*($M$6/(24*60*60))</f>
        <v>3.7037037037037038E-3</v>
      </c>
      <c r="N9" s="10">
        <f>G9-F9</f>
        <v>1.9606481481481482E-2</v>
      </c>
      <c r="O9" s="10">
        <f>M9+N9</f>
        <v>2.3310185185185184E-2</v>
      </c>
    </row>
    <row r="10" spans="1:15" ht="15.95" customHeight="1" x14ac:dyDescent="0.25">
      <c r="A10" s="14">
        <v>2</v>
      </c>
      <c r="B10" s="6">
        <v>5</v>
      </c>
      <c r="C10" s="15" t="s">
        <v>57</v>
      </c>
      <c r="D10" s="22">
        <v>2003</v>
      </c>
      <c r="E10" s="15" t="s">
        <v>17</v>
      </c>
      <c r="F10" s="10">
        <v>1.736111111111111E-3</v>
      </c>
      <c r="G10" s="11">
        <v>2.3240740740740742E-2</v>
      </c>
      <c r="H10" s="6">
        <v>3</v>
      </c>
      <c r="I10" s="6">
        <v>0</v>
      </c>
      <c r="J10" s="6">
        <v>0</v>
      </c>
      <c r="K10" s="6">
        <v>1</v>
      </c>
      <c r="L10" s="4">
        <f>SUM(H10:K10)</f>
        <v>4</v>
      </c>
      <c r="M10" s="10">
        <f>L10*($M$6/(24*60*60))</f>
        <v>1.8518518518518519E-3</v>
      </c>
      <c r="N10" s="10">
        <f>G10-F10</f>
        <v>2.150462962962963E-2</v>
      </c>
      <c r="O10" s="10">
        <f>M10+N10</f>
        <v>2.3356481481481482E-2</v>
      </c>
    </row>
    <row r="11" spans="1:15" ht="15.95" customHeight="1" x14ac:dyDescent="0.25">
      <c r="A11" s="14">
        <v>3</v>
      </c>
      <c r="B11" s="4">
        <v>3</v>
      </c>
      <c r="C11" s="15" t="s">
        <v>61</v>
      </c>
      <c r="D11" s="22">
        <v>2004</v>
      </c>
      <c r="E11" s="15" t="s">
        <v>22</v>
      </c>
      <c r="F11" s="11">
        <v>1.0416666666666699E-3</v>
      </c>
      <c r="G11" s="11">
        <v>2.1053240740740744E-2</v>
      </c>
      <c r="H11" s="6">
        <v>3</v>
      </c>
      <c r="I11" s="6">
        <v>1</v>
      </c>
      <c r="J11" s="6">
        <v>4</v>
      </c>
      <c r="K11" s="6">
        <v>2</v>
      </c>
      <c r="L11" s="4">
        <f>SUM(H11:K11)</f>
        <v>10</v>
      </c>
      <c r="M11" s="10">
        <f>L11*($M$6/(24*60*60))</f>
        <v>4.6296296296296294E-3</v>
      </c>
      <c r="N11" s="10">
        <f>G11-F11</f>
        <v>2.0011574074074074E-2</v>
      </c>
      <c r="O11" s="10">
        <f>M11+N11</f>
        <v>2.4641203703703703E-2</v>
      </c>
    </row>
    <row r="12" spans="1:15" ht="15.95" customHeight="1" x14ac:dyDescent="0.25">
      <c r="A12" s="14">
        <v>4</v>
      </c>
      <c r="B12" s="6">
        <v>2</v>
      </c>
      <c r="C12" s="15" t="s">
        <v>55</v>
      </c>
      <c r="D12" s="22">
        <v>2005</v>
      </c>
      <c r="E12" s="15" t="s">
        <v>56</v>
      </c>
      <c r="F12" s="10">
        <v>6.9444444444444404E-4</v>
      </c>
      <c r="G12" s="11">
        <v>2.3576388888888893E-2</v>
      </c>
      <c r="H12" s="6">
        <v>4</v>
      </c>
      <c r="I12" s="6">
        <v>3</v>
      </c>
      <c r="J12" s="6">
        <v>1</v>
      </c>
      <c r="K12" s="6">
        <v>2</v>
      </c>
      <c r="L12" s="4">
        <f>SUM(H12:K12)</f>
        <v>10</v>
      </c>
      <c r="M12" s="10">
        <f>L12*($M$6/(24*60*60))</f>
        <v>4.6296296296296294E-3</v>
      </c>
      <c r="N12" s="10">
        <f>G12-F12</f>
        <v>2.2881944444444448E-2</v>
      </c>
      <c r="O12" s="10">
        <f>M12+N12</f>
        <v>2.7511574074074077E-2</v>
      </c>
    </row>
    <row r="13" spans="1:15" ht="15.95" customHeight="1" x14ac:dyDescent="0.25">
      <c r="A13" s="14">
        <v>5</v>
      </c>
      <c r="B13" s="4">
        <v>1</v>
      </c>
      <c r="C13" s="15" t="s">
        <v>58</v>
      </c>
      <c r="D13" s="22">
        <v>2006</v>
      </c>
      <c r="E13" s="15" t="s">
        <v>17</v>
      </c>
      <c r="F13" s="10">
        <v>3.4722222222222224E-4</v>
      </c>
      <c r="G13" s="11">
        <v>2.478009259259259E-2</v>
      </c>
      <c r="H13" s="6">
        <v>5</v>
      </c>
      <c r="I13" s="6">
        <v>4</v>
      </c>
      <c r="J13" s="6">
        <v>4</v>
      </c>
      <c r="K13" s="6">
        <v>5</v>
      </c>
      <c r="L13" s="4">
        <f>SUM(H13:K13)</f>
        <v>18</v>
      </c>
      <c r="M13" s="10">
        <f>L13*($M$6/(24*60*60))</f>
        <v>8.3333333333333332E-3</v>
      </c>
      <c r="N13" s="10">
        <f>G13-F13</f>
        <v>2.4432870370370369E-2</v>
      </c>
      <c r="O13" s="10">
        <f>M13+N13</f>
        <v>3.27662037037037E-2</v>
      </c>
    </row>
    <row r="14" spans="1:15" ht="13.5" thickBot="1" x14ac:dyDescent="0.25"/>
    <row r="15" spans="1:15" ht="18" customHeight="1" thickBot="1" x14ac:dyDescent="0.3">
      <c r="A15" s="7"/>
      <c r="B15" s="7"/>
      <c r="C15" s="67" t="s">
        <v>66</v>
      </c>
      <c r="D15" s="67"/>
      <c r="E15" s="67"/>
      <c r="F15" s="8"/>
      <c r="G15" s="27"/>
      <c r="H15" s="27"/>
      <c r="I15" s="27"/>
      <c r="J15" s="9"/>
      <c r="K15" s="68" t="s">
        <v>12</v>
      </c>
      <c r="L15" s="69"/>
      <c r="M15" s="18">
        <v>40</v>
      </c>
      <c r="N15" s="19" t="s">
        <v>13</v>
      </c>
    </row>
    <row r="16" spans="1:15" ht="18" customHeight="1" thickBot="1" x14ac:dyDescent="0.25">
      <c r="A16" s="62" t="s">
        <v>1</v>
      </c>
      <c r="B16" s="62" t="s">
        <v>2</v>
      </c>
      <c r="C16" s="62" t="s">
        <v>3</v>
      </c>
      <c r="D16" s="62" t="s">
        <v>23</v>
      </c>
      <c r="E16" s="62" t="s">
        <v>24</v>
      </c>
      <c r="F16" s="62" t="s">
        <v>4</v>
      </c>
      <c r="G16" s="62" t="s">
        <v>9</v>
      </c>
      <c r="H16" s="62" t="s">
        <v>5</v>
      </c>
      <c r="I16" s="62"/>
      <c r="J16" s="62"/>
      <c r="K16" s="62"/>
      <c r="L16" s="62"/>
      <c r="M16" s="62" t="s">
        <v>8</v>
      </c>
      <c r="N16" s="62" t="s">
        <v>10</v>
      </c>
      <c r="O16" s="62" t="s">
        <v>11</v>
      </c>
    </row>
    <row r="17" spans="1:15" ht="18" customHeight="1" thickBot="1" x14ac:dyDescent="0.25">
      <c r="A17" s="62"/>
      <c r="B17" s="62"/>
      <c r="C17" s="62"/>
      <c r="D17" s="62"/>
      <c r="E17" s="62"/>
      <c r="F17" s="62"/>
      <c r="G17" s="62"/>
      <c r="H17" s="16" t="s">
        <v>6</v>
      </c>
      <c r="I17" s="16" t="s">
        <v>19</v>
      </c>
      <c r="J17" s="16" t="s">
        <v>6</v>
      </c>
      <c r="K17" s="17" t="s">
        <v>19</v>
      </c>
      <c r="L17" s="17" t="s">
        <v>7</v>
      </c>
      <c r="M17" s="62"/>
      <c r="N17" s="62"/>
      <c r="O17" s="62"/>
    </row>
    <row r="18" spans="1:15" ht="15.95" customHeight="1" x14ac:dyDescent="0.25">
      <c r="A18" s="4">
        <v>1</v>
      </c>
      <c r="B18" s="4">
        <v>8</v>
      </c>
      <c r="C18" s="15" t="s">
        <v>63</v>
      </c>
      <c r="D18" s="22">
        <v>2001</v>
      </c>
      <c r="E18" s="13" t="s">
        <v>17</v>
      </c>
      <c r="F18" s="11">
        <v>2.7777777777777801E-3</v>
      </c>
      <c r="G18" s="10">
        <v>2.2337962962962962E-2</v>
      </c>
      <c r="H18" s="4">
        <v>4</v>
      </c>
      <c r="I18" s="4">
        <v>0</v>
      </c>
      <c r="J18" s="4">
        <v>0</v>
      </c>
      <c r="K18" s="4">
        <v>1</v>
      </c>
      <c r="L18" s="4">
        <f>SUM(H18:K18)</f>
        <v>5</v>
      </c>
      <c r="M18" s="10">
        <f>L18*($M$6/(24*60*60))</f>
        <v>2.3148148148148147E-3</v>
      </c>
      <c r="N18" s="10">
        <f>G18-F18</f>
        <v>1.956018518518518E-2</v>
      </c>
      <c r="O18" s="10">
        <f>M18+N18</f>
        <v>2.1874999999999995E-2</v>
      </c>
    </row>
    <row r="19" spans="1:15" ht="15.95" customHeight="1" x14ac:dyDescent="0.25">
      <c r="A19" s="6">
        <v>2</v>
      </c>
      <c r="B19" s="6">
        <v>6</v>
      </c>
      <c r="C19" s="15" t="s">
        <v>65</v>
      </c>
      <c r="D19" s="22">
        <v>1997</v>
      </c>
      <c r="E19" s="38" t="s">
        <v>34</v>
      </c>
      <c r="F19" s="10">
        <v>2.0833333333333333E-3</v>
      </c>
      <c r="G19" s="11">
        <v>2.3784722222222221E-2</v>
      </c>
      <c r="H19" s="6">
        <v>0</v>
      </c>
      <c r="I19" s="6">
        <v>0</v>
      </c>
      <c r="J19" s="6">
        <v>0</v>
      </c>
      <c r="K19" s="6">
        <v>1</v>
      </c>
      <c r="L19" s="4">
        <f>SUM(H19:K19)</f>
        <v>1</v>
      </c>
      <c r="M19" s="10">
        <f>L19*($M$6/(24*60*60))</f>
        <v>4.6296296296296298E-4</v>
      </c>
      <c r="N19" s="10">
        <f>G19-F19</f>
        <v>2.1701388888888888E-2</v>
      </c>
      <c r="O19" s="10">
        <f>M19+N19</f>
        <v>2.2164351851851852E-2</v>
      </c>
    </row>
    <row r="20" spans="1:15" ht="15.95" customHeight="1" x14ac:dyDescent="0.25">
      <c r="A20" s="6">
        <v>3</v>
      </c>
      <c r="B20" s="4">
        <v>7</v>
      </c>
      <c r="C20" s="15" t="s">
        <v>64</v>
      </c>
      <c r="D20" s="22">
        <v>2002</v>
      </c>
      <c r="E20" s="15" t="s">
        <v>60</v>
      </c>
      <c r="F20" s="11">
        <v>2.4305555555555556E-3</v>
      </c>
      <c r="G20" s="11">
        <v>2.162037037037037E-2</v>
      </c>
      <c r="H20" s="6">
        <v>2</v>
      </c>
      <c r="I20" s="6">
        <v>1</v>
      </c>
      <c r="J20" s="6">
        <v>2</v>
      </c>
      <c r="K20" s="6">
        <v>2</v>
      </c>
      <c r="L20" s="4">
        <f>SUM(H20:K20)</f>
        <v>7</v>
      </c>
      <c r="M20" s="10">
        <f>L20*($M$6/(24*60*60))</f>
        <v>3.2407407407407411E-3</v>
      </c>
      <c r="N20" s="10">
        <f>G20-F20</f>
        <v>1.9189814814814812E-2</v>
      </c>
      <c r="O20" s="10">
        <f>M20+N20</f>
        <v>2.2430555555555554E-2</v>
      </c>
    </row>
    <row r="21" spans="1:15" ht="13.5" thickBot="1" x14ac:dyDescent="0.25"/>
    <row r="22" spans="1:15" ht="18" customHeight="1" thickBot="1" x14ac:dyDescent="0.3">
      <c r="A22" s="7"/>
      <c r="B22" s="7"/>
      <c r="C22" s="67" t="s">
        <v>67</v>
      </c>
      <c r="D22" s="67"/>
      <c r="E22" s="67"/>
      <c r="F22" s="8"/>
      <c r="G22" s="27"/>
      <c r="H22" s="27"/>
      <c r="I22" s="27"/>
      <c r="J22" s="9"/>
      <c r="K22" s="68" t="s">
        <v>12</v>
      </c>
      <c r="L22" s="69"/>
      <c r="M22" s="18">
        <v>40</v>
      </c>
      <c r="N22" s="19" t="s">
        <v>13</v>
      </c>
    </row>
    <row r="23" spans="1:15" ht="15" thickBot="1" x14ac:dyDescent="0.25">
      <c r="A23" s="62" t="s">
        <v>1</v>
      </c>
      <c r="B23" s="62" t="s">
        <v>2</v>
      </c>
      <c r="C23" s="62" t="s">
        <v>3</v>
      </c>
      <c r="D23" s="62" t="s">
        <v>23</v>
      </c>
      <c r="E23" s="62" t="s">
        <v>24</v>
      </c>
      <c r="F23" s="62" t="s">
        <v>4</v>
      </c>
      <c r="G23" s="62" t="s">
        <v>9</v>
      </c>
      <c r="H23" s="62" t="s">
        <v>5</v>
      </c>
      <c r="I23" s="62"/>
      <c r="J23" s="62"/>
      <c r="K23" s="62"/>
      <c r="L23" s="62"/>
      <c r="M23" s="62" t="s">
        <v>8</v>
      </c>
      <c r="N23" s="62" t="s">
        <v>10</v>
      </c>
      <c r="O23" s="62" t="s">
        <v>11</v>
      </c>
    </row>
    <row r="24" spans="1:15" ht="15" thickBot="1" x14ac:dyDescent="0.25">
      <c r="A24" s="62"/>
      <c r="B24" s="62"/>
      <c r="C24" s="62"/>
      <c r="D24" s="62"/>
      <c r="E24" s="62"/>
      <c r="F24" s="62"/>
      <c r="G24" s="62"/>
      <c r="H24" s="16" t="s">
        <v>6</v>
      </c>
      <c r="I24" s="16" t="s">
        <v>19</v>
      </c>
      <c r="J24" s="16" t="s">
        <v>6</v>
      </c>
      <c r="K24" s="17" t="s">
        <v>19</v>
      </c>
      <c r="L24" s="17" t="s">
        <v>7</v>
      </c>
      <c r="M24" s="62"/>
      <c r="N24" s="62"/>
      <c r="O24" s="62"/>
    </row>
    <row r="25" spans="1:15" ht="24.95" customHeight="1" x14ac:dyDescent="0.2">
      <c r="A25" s="4">
        <v>1</v>
      </c>
      <c r="B25" s="4">
        <v>10</v>
      </c>
      <c r="C25" s="24" t="s">
        <v>69</v>
      </c>
      <c r="D25" s="22">
        <v>1981</v>
      </c>
      <c r="E25" s="39" t="s">
        <v>38</v>
      </c>
      <c r="F25" s="11">
        <v>3.472222222222222E-3</v>
      </c>
      <c r="G25" s="10">
        <v>2.5173611111111108E-2</v>
      </c>
      <c r="H25" s="4">
        <v>2</v>
      </c>
      <c r="I25" s="4">
        <v>5</v>
      </c>
      <c r="J25" s="4">
        <v>2</v>
      </c>
      <c r="K25" s="4">
        <v>2</v>
      </c>
      <c r="L25" s="4">
        <f t="shared" ref="L25" si="0">SUM(H25:K25)</f>
        <v>11</v>
      </c>
      <c r="M25" s="10">
        <f>L25*($M$6/(24*60*60))</f>
        <v>5.092592592592593E-3</v>
      </c>
      <c r="N25" s="10">
        <f>G25-F25</f>
        <v>2.1701388888888888E-2</v>
      </c>
      <c r="O25" s="10">
        <f>M25+N25</f>
        <v>2.6793981481481481E-2</v>
      </c>
    </row>
    <row r="26" spans="1:15" ht="13.5" thickBot="1" x14ac:dyDescent="0.25"/>
    <row r="27" spans="1:15" ht="18" customHeight="1" thickBot="1" x14ac:dyDescent="0.3">
      <c r="A27" s="7"/>
      <c r="B27" s="7"/>
      <c r="C27" s="67" t="s">
        <v>68</v>
      </c>
      <c r="D27" s="67"/>
      <c r="E27" s="67"/>
      <c r="F27" s="8"/>
      <c r="G27" s="27"/>
      <c r="H27" s="27"/>
      <c r="I27" s="27"/>
      <c r="J27" s="9"/>
      <c r="K27" s="68" t="s">
        <v>12</v>
      </c>
      <c r="L27" s="69"/>
      <c r="M27" s="18">
        <v>40</v>
      </c>
      <c r="N27" s="19" t="s">
        <v>13</v>
      </c>
    </row>
    <row r="28" spans="1:15" ht="15" thickBot="1" x14ac:dyDescent="0.25">
      <c r="A28" s="62" t="s">
        <v>1</v>
      </c>
      <c r="B28" s="62" t="s">
        <v>2</v>
      </c>
      <c r="C28" s="62" t="s">
        <v>3</v>
      </c>
      <c r="D28" s="62" t="s">
        <v>23</v>
      </c>
      <c r="E28" s="62" t="s">
        <v>24</v>
      </c>
      <c r="F28" s="62" t="s">
        <v>4</v>
      </c>
      <c r="G28" s="62" t="s">
        <v>9</v>
      </c>
      <c r="H28" s="62" t="s">
        <v>5</v>
      </c>
      <c r="I28" s="62"/>
      <c r="J28" s="62"/>
      <c r="K28" s="62"/>
      <c r="L28" s="62"/>
      <c r="M28" s="62" t="s">
        <v>8</v>
      </c>
      <c r="N28" s="62" t="s">
        <v>10</v>
      </c>
      <c r="O28" s="62" t="s">
        <v>11</v>
      </c>
    </row>
    <row r="29" spans="1:15" ht="15" thickBot="1" x14ac:dyDescent="0.25">
      <c r="A29" s="62"/>
      <c r="B29" s="62"/>
      <c r="C29" s="62"/>
      <c r="D29" s="62"/>
      <c r="E29" s="62"/>
      <c r="F29" s="62"/>
      <c r="G29" s="62"/>
      <c r="H29" s="16" t="s">
        <v>6</v>
      </c>
      <c r="I29" s="16" t="s">
        <v>19</v>
      </c>
      <c r="J29" s="16" t="s">
        <v>6</v>
      </c>
      <c r="K29" s="17" t="s">
        <v>19</v>
      </c>
      <c r="L29" s="17" t="s">
        <v>7</v>
      </c>
      <c r="M29" s="62"/>
      <c r="N29" s="62"/>
      <c r="O29" s="62"/>
    </row>
    <row r="30" spans="1:15" ht="20.100000000000001" customHeight="1" x14ac:dyDescent="0.25">
      <c r="A30" s="4">
        <v>1</v>
      </c>
      <c r="B30" s="4">
        <v>215</v>
      </c>
      <c r="C30" s="15" t="s">
        <v>70</v>
      </c>
      <c r="D30" s="22">
        <v>1957</v>
      </c>
      <c r="E30" s="15" t="s">
        <v>71</v>
      </c>
      <c r="F30" s="11">
        <v>3.1249999999999997E-3</v>
      </c>
      <c r="G30" s="10">
        <v>2.9803240740740741E-2</v>
      </c>
      <c r="H30" s="4">
        <v>0</v>
      </c>
      <c r="I30" s="4">
        <v>4</v>
      </c>
      <c r="J30" s="4">
        <v>1</v>
      </c>
      <c r="K30" s="4">
        <v>4</v>
      </c>
      <c r="L30" s="4">
        <f t="shared" ref="L30" si="1">SUM(H30:K30)</f>
        <v>9</v>
      </c>
      <c r="M30" s="10">
        <f>L30*($M$6/(24*60*60))</f>
        <v>4.1666666666666666E-3</v>
      </c>
      <c r="N30" s="10">
        <f>G30-F30</f>
        <v>2.6678240740740742E-2</v>
      </c>
      <c r="O30" s="10">
        <f>M30+N30</f>
        <v>3.0844907407407408E-2</v>
      </c>
    </row>
  </sheetData>
  <mergeCells count="56">
    <mergeCell ref="A1:O1"/>
    <mergeCell ref="A3:C3"/>
    <mergeCell ref="A4:C4"/>
    <mergeCell ref="L4:N4"/>
    <mergeCell ref="C6:E6"/>
    <mergeCell ref="K6:L6"/>
    <mergeCell ref="A7:A8"/>
    <mergeCell ref="B7:B8"/>
    <mergeCell ref="C7:C8"/>
    <mergeCell ref="D7:D8"/>
    <mergeCell ref="E7:E8"/>
    <mergeCell ref="M7:M8"/>
    <mergeCell ref="N7:N8"/>
    <mergeCell ref="O7:O8"/>
    <mergeCell ref="C22:E22"/>
    <mergeCell ref="K22:L22"/>
    <mergeCell ref="F16:F17"/>
    <mergeCell ref="G16:G17"/>
    <mergeCell ref="H16:L16"/>
    <mergeCell ref="M16:M17"/>
    <mergeCell ref="N16:N17"/>
    <mergeCell ref="O16:O17"/>
    <mergeCell ref="C15:E15"/>
    <mergeCell ref="K15:L15"/>
    <mergeCell ref="F7:F8"/>
    <mergeCell ref="G7:G8"/>
    <mergeCell ref="H7:L7"/>
    <mergeCell ref="A16:A17"/>
    <mergeCell ref="B16:B17"/>
    <mergeCell ref="C16:C17"/>
    <mergeCell ref="D16:D17"/>
    <mergeCell ref="E16:E17"/>
    <mergeCell ref="O23:O24"/>
    <mergeCell ref="C27:E27"/>
    <mergeCell ref="K27:L27"/>
    <mergeCell ref="A23:A24"/>
    <mergeCell ref="B23:B24"/>
    <mergeCell ref="C23:C24"/>
    <mergeCell ref="D23:D24"/>
    <mergeCell ref="E23:E24"/>
    <mergeCell ref="F23:F24"/>
    <mergeCell ref="G23:G24"/>
    <mergeCell ref="H23:L23"/>
    <mergeCell ref="M23:M24"/>
    <mergeCell ref="N23:N24"/>
    <mergeCell ref="G28:G29"/>
    <mergeCell ref="H28:L28"/>
    <mergeCell ref="M28:M29"/>
    <mergeCell ref="N28:N29"/>
    <mergeCell ref="O28:O29"/>
    <mergeCell ref="A28:A29"/>
    <mergeCell ref="B28:B29"/>
    <mergeCell ref="C28:C29"/>
    <mergeCell ref="D28:D29"/>
    <mergeCell ref="E28:E29"/>
    <mergeCell ref="F28:F29"/>
  </mergeCells>
  <printOptions horizontalCentered="1"/>
  <pageMargins left="0.11811023622047245" right="0.11811023622047245" top="0.9448818897637796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O53"/>
  <sheetViews>
    <sheetView tabSelected="1" workbookViewId="0">
      <selection activeCell="A30" sqref="A30:XFD30"/>
    </sheetView>
  </sheetViews>
  <sheetFormatPr defaultRowHeight="12.75" x14ac:dyDescent="0.2"/>
  <cols>
    <col min="1" max="1" width="5.85546875" customWidth="1"/>
    <col min="2" max="2" width="7.140625" customWidth="1"/>
    <col min="3" max="3" width="23.140625" customWidth="1"/>
    <col min="4" max="4" width="8.7109375" customWidth="1"/>
    <col min="5" max="5" width="17.140625" customWidth="1"/>
    <col min="6" max="7" width="8.28515625" customWidth="1"/>
    <col min="8" max="12" width="7.7109375" customWidth="1"/>
  </cols>
  <sheetData>
    <row r="1" spans="1:15" ht="15.75" x14ac:dyDescent="0.2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5.75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5.75" x14ac:dyDescent="0.25">
      <c r="A3" s="64" t="s">
        <v>0</v>
      </c>
      <c r="B3" s="64"/>
      <c r="C3" s="64"/>
      <c r="D3" s="20"/>
      <c r="E3" s="20"/>
      <c r="F3" s="8"/>
      <c r="G3" s="8"/>
      <c r="H3" s="8"/>
      <c r="I3" s="8"/>
      <c r="J3" s="8"/>
      <c r="K3" s="8"/>
      <c r="L3" s="8"/>
      <c r="M3" s="21"/>
      <c r="N3" s="21"/>
      <c r="O3" s="21"/>
    </row>
    <row r="4" spans="1:15" ht="15.75" x14ac:dyDescent="0.25">
      <c r="A4" s="65">
        <v>44065</v>
      </c>
      <c r="B4" s="64"/>
      <c r="C4" s="64"/>
      <c r="D4" s="40"/>
      <c r="E4" s="40"/>
      <c r="F4" s="12"/>
      <c r="G4" s="12"/>
      <c r="H4" s="12"/>
      <c r="I4" s="12"/>
      <c r="J4" s="12"/>
      <c r="K4" s="12"/>
      <c r="L4" s="66" t="s">
        <v>53</v>
      </c>
      <c r="M4" s="66"/>
      <c r="N4" s="66"/>
      <c r="O4" s="21"/>
    </row>
    <row r="5" spans="1:15" ht="24" customHeight="1" thickBot="1" x14ac:dyDescent="0.25">
      <c r="A5" s="1"/>
      <c r="B5" s="1"/>
      <c r="C5" s="1"/>
      <c r="D5" s="2"/>
      <c r="E5" s="2"/>
      <c r="F5" s="1"/>
      <c r="G5" s="1"/>
      <c r="H5" s="1"/>
      <c r="I5" s="1"/>
      <c r="J5" s="1"/>
      <c r="K5" s="1"/>
      <c r="L5" s="1"/>
      <c r="M5" s="1"/>
    </row>
    <row r="6" spans="1:15" ht="15.95" customHeight="1" thickBot="1" x14ac:dyDescent="0.3">
      <c r="A6" s="7"/>
      <c r="B6" s="7"/>
      <c r="C6" s="67" t="s">
        <v>20</v>
      </c>
      <c r="D6" s="67"/>
      <c r="E6" s="67"/>
      <c r="F6" s="8"/>
      <c r="G6" s="27"/>
      <c r="H6" s="27"/>
      <c r="I6" s="27"/>
      <c r="J6" s="9"/>
      <c r="K6" s="68" t="s">
        <v>12</v>
      </c>
      <c r="L6" s="69"/>
      <c r="M6" s="18">
        <v>45</v>
      </c>
      <c r="N6" s="19" t="s">
        <v>13</v>
      </c>
    </row>
    <row r="7" spans="1:15" ht="18" customHeight="1" thickBot="1" x14ac:dyDescent="0.25">
      <c r="A7" s="62" t="s">
        <v>1</v>
      </c>
      <c r="B7" s="62" t="s">
        <v>2</v>
      </c>
      <c r="C7" s="62" t="s">
        <v>3</v>
      </c>
      <c r="D7" s="62" t="s">
        <v>23</v>
      </c>
      <c r="E7" s="62" t="s">
        <v>24</v>
      </c>
      <c r="F7" s="62" t="s">
        <v>4</v>
      </c>
      <c r="G7" s="62" t="s">
        <v>9</v>
      </c>
      <c r="H7" s="62" t="s">
        <v>5</v>
      </c>
      <c r="I7" s="62"/>
      <c r="J7" s="62"/>
      <c r="K7" s="62"/>
      <c r="L7" s="62"/>
      <c r="M7" s="62" t="s">
        <v>8</v>
      </c>
      <c r="N7" s="62" t="s">
        <v>10</v>
      </c>
      <c r="O7" s="62" t="s">
        <v>11</v>
      </c>
    </row>
    <row r="8" spans="1:15" ht="18" customHeight="1" thickBot="1" x14ac:dyDescent="0.25">
      <c r="A8" s="62"/>
      <c r="B8" s="62"/>
      <c r="C8" s="62"/>
      <c r="D8" s="62"/>
      <c r="E8" s="62"/>
      <c r="F8" s="62"/>
      <c r="G8" s="62"/>
      <c r="H8" s="16" t="s">
        <v>6</v>
      </c>
      <c r="I8" s="16" t="s">
        <v>19</v>
      </c>
      <c r="J8" s="16" t="s">
        <v>6</v>
      </c>
      <c r="K8" s="17" t="s">
        <v>19</v>
      </c>
      <c r="L8" s="17" t="s">
        <v>7</v>
      </c>
      <c r="M8" s="62"/>
      <c r="N8" s="62"/>
      <c r="O8" s="62"/>
    </row>
    <row r="9" spans="1:15" ht="15.95" customHeight="1" x14ac:dyDescent="0.25">
      <c r="A9" s="48">
        <v>1</v>
      </c>
      <c r="B9" s="48">
        <v>23</v>
      </c>
      <c r="C9" s="15" t="s">
        <v>14</v>
      </c>
      <c r="D9" s="22">
        <v>2003</v>
      </c>
      <c r="E9" s="28" t="s">
        <v>22</v>
      </c>
      <c r="F9" s="45">
        <v>1.38888888888889E-3</v>
      </c>
      <c r="G9" s="45">
        <v>2.3206018518518515E-2</v>
      </c>
      <c r="H9" s="48">
        <v>2</v>
      </c>
      <c r="I9" s="48">
        <v>4</v>
      </c>
      <c r="J9" s="48">
        <v>1</v>
      </c>
      <c r="K9" s="48">
        <v>2</v>
      </c>
      <c r="L9" s="43">
        <f>SUM(H9:K9)</f>
        <v>9</v>
      </c>
      <c r="M9" s="46">
        <f>L9*($M$6/(24*60*60))</f>
        <v>4.6874999999999998E-3</v>
      </c>
      <c r="N9" s="46">
        <f>G9-F9</f>
        <v>2.1817129629629624E-2</v>
      </c>
      <c r="O9" s="46">
        <f>M9+N9</f>
        <v>2.6504629629629625E-2</v>
      </c>
    </row>
    <row r="10" spans="1:15" ht="15.95" customHeight="1" x14ac:dyDescent="0.25">
      <c r="A10" s="48">
        <v>2</v>
      </c>
      <c r="B10" s="43">
        <v>22</v>
      </c>
      <c r="C10" s="15" t="s">
        <v>16</v>
      </c>
      <c r="D10" s="22">
        <v>2005</v>
      </c>
      <c r="E10" s="15" t="s">
        <v>22</v>
      </c>
      <c r="F10" s="46">
        <v>1.0416666666666699E-3</v>
      </c>
      <c r="G10" s="45">
        <v>2.5196759259259256E-2</v>
      </c>
      <c r="H10" s="48">
        <v>1</v>
      </c>
      <c r="I10" s="48">
        <v>4</v>
      </c>
      <c r="J10" s="48">
        <v>4</v>
      </c>
      <c r="K10" s="48">
        <v>3</v>
      </c>
      <c r="L10" s="43">
        <f>SUM(H10:K10)</f>
        <v>12</v>
      </c>
      <c r="M10" s="46">
        <f>L10*($M$6/(24*60*60))</f>
        <v>6.2500000000000003E-3</v>
      </c>
      <c r="N10" s="46">
        <f>G10-F10</f>
        <v>2.4155092592592586E-2</v>
      </c>
      <c r="O10" s="46">
        <f>M10+N10</f>
        <v>3.0405092592592588E-2</v>
      </c>
    </row>
    <row r="11" spans="1:15" ht="15.95" customHeight="1" x14ac:dyDescent="0.25">
      <c r="A11" s="48">
        <v>3</v>
      </c>
      <c r="B11" s="48">
        <v>20</v>
      </c>
      <c r="C11" s="15" t="s">
        <v>15</v>
      </c>
      <c r="D11" s="22">
        <v>2005</v>
      </c>
      <c r="E11" s="15" t="s">
        <v>22</v>
      </c>
      <c r="F11" s="45">
        <v>3.4722222222222224E-4</v>
      </c>
      <c r="G11" s="45">
        <v>2.7604166666666666E-2</v>
      </c>
      <c r="H11" s="48">
        <v>3</v>
      </c>
      <c r="I11" s="48">
        <v>3</v>
      </c>
      <c r="J11" s="48">
        <v>3</v>
      </c>
      <c r="K11" s="48">
        <v>5</v>
      </c>
      <c r="L11" s="43">
        <f>SUM(H11:K11)</f>
        <v>14</v>
      </c>
      <c r="M11" s="46">
        <f>L11*($M$6/(24*60*60))</f>
        <v>7.2916666666666668E-3</v>
      </c>
      <c r="N11" s="46">
        <f>G11-F11</f>
        <v>2.7256944444444445E-2</v>
      </c>
      <c r="O11" s="46">
        <f>M11+N11</f>
        <v>3.4548611111111113E-2</v>
      </c>
    </row>
    <row r="12" spans="1:15" ht="15.95" customHeight="1" x14ac:dyDescent="0.25">
      <c r="A12" s="48">
        <v>4</v>
      </c>
      <c r="B12" s="43">
        <v>21</v>
      </c>
      <c r="C12" s="47" t="s">
        <v>21</v>
      </c>
      <c r="D12" s="57">
        <v>2006</v>
      </c>
      <c r="E12" s="51" t="s">
        <v>17</v>
      </c>
      <c r="F12" s="46">
        <v>6.9444444444444404E-4</v>
      </c>
      <c r="G12" s="45">
        <v>2.6909722222222224E-2</v>
      </c>
      <c r="H12" s="48">
        <v>4</v>
      </c>
      <c r="I12" s="48">
        <v>4</v>
      </c>
      <c r="J12" s="48">
        <v>3</v>
      </c>
      <c r="K12" s="48">
        <v>5</v>
      </c>
      <c r="L12" s="43">
        <f>SUM(H12:K12)</f>
        <v>16</v>
      </c>
      <c r="M12" s="46">
        <f>L12*($M$6/(24*60*60))</f>
        <v>8.3333333333333332E-3</v>
      </c>
      <c r="N12" s="46">
        <f>G12-F12</f>
        <v>2.6215277777777778E-2</v>
      </c>
      <c r="O12" s="46">
        <f>M12+N12</f>
        <v>3.4548611111111113E-2</v>
      </c>
    </row>
    <row r="13" spans="1:15" ht="13.5" thickBot="1" x14ac:dyDescent="0.25"/>
    <row r="14" spans="1:15" ht="16.5" thickBot="1" x14ac:dyDescent="0.3">
      <c r="A14" s="7"/>
      <c r="B14" s="7"/>
      <c r="C14" s="67" t="s">
        <v>25</v>
      </c>
      <c r="D14" s="67"/>
      <c r="E14" s="67"/>
      <c r="F14" s="8"/>
      <c r="G14" s="8"/>
      <c r="H14" s="9"/>
      <c r="I14" s="9"/>
      <c r="J14" s="9"/>
      <c r="K14" s="68" t="s">
        <v>12</v>
      </c>
      <c r="L14" s="69"/>
      <c r="M14" s="18">
        <v>45</v>
      </c>
      <c r="N14" s="19" t="s">
        <v>13</v>
      </c>
    </row>
    <row r="15" spans="1:15" ht="18" customHeight="1" thickBot="1" x14ac:dyDescent="0.25">
      <c r="A15" s="62" t="s">
        <v>1</v>
      </c>
      <c r="B15" s="62" t="s">
        <v>2</v>
      </c>
      <c r="C15" s="62" t="s">
        <v>3</v>
      </c>
      <c r="D15" s="62" t="s">
        <v>23</v>
      </c>
      <c r="E15" s="62" t="s">
        <v>24</v>
      </c>
      <c r="F15" s="62" t="s">
        <v>4</v>
      </c>
      <c r="G15" s="62" t="s">
        <v>9</v>
      </c>
      <c r="H15" s="62" t="s">
        <v>5</v>
      </c>
      <c r="I15" s="62"/>
      <c r="J15" s="62"/>
      <c r="K15" s="62"/>
      <c r="L15" s="62"/>
      <c r="M15" s="62" t="s">
        <v>8</v>
      </c>
      <c r="N15" s="62" t="s">
        <v>10</v>
      </c>
      <c r="O15" s="62" t="s">
        <v>11</v>
      </c>
    </row>
    <row r="16" spans="1:15" ht="18" customHeight="1" thickBot="1" x14ac:dyDescent="0.25">
      <c r="A16" s="62"/>
      <c r="B16" s="62"/>
      <c r="C16" s="62"/>
      <c r="D16" s="62"/>
      <c r="E16" s="62"/>
      <c r="F16" s="62"/>
      <c r="G16" s="62"/>
      <c r="H16" s="16" t="s">
        <v>6</v>
      </c>
      <c r="I16" s="16" t="s">
        <v>19</v>
      </c>
      <c r="J16" s="16" t="s">
        <v>6</v>
      </c>
      <c r="K16" s="17" t="s">
        <v>19</v>
      </c>
      <c r="L16" s="17" t="s">
        <v>7</v>
      </c>
      <c r="M16" s="62"/>
      <c r="N16" s="62"/>
      <c r="O16" s="62"/>
    </row>
    <row r="17" spans="1:15" ht="15.95" customHeight="1" x14ac:dyDescent="0.2">
      <c r="A17" s="43">
        <v>1</v>
      </c>
      <c r="B17" s="43">
        <v>27</v>
      </c>
      <c r="C17" s="24" t="s">
        <v>26</v>
      </c>
      <c r="D17" s="22">
        <v>1999</v>
      </c>
      <c r="E17" s="44" t="s">
        <v>17</v>
      </c>
      <c r="F17" s="45">
        <v>2.7777777777777801E-3</v>
      </c>
      <c r="G17" s="46">
        <v>2.5208333333333333E-2</v>
      </c>
      <c r="H17" s="43">
        <v>1</v>
      </c>
      <c r="I17" s="43">
        <v>2</v>
      </c>
      <c r="J17" s="43">
        <v>1</v>
      </c>
      <c r="K17" s="43">
        <v>1</v>
      </c>
      <c r="L17" s="43">
        <f>SUM(H17:K17)</f>
        <v>5</v>
      </c>
      <c r="M17" s="46">
        <f>L17*($M$6/(24*60*60))</f>
        <v>2.6041666666666665E-3</v>
      </c>
      <c r="N17" s="46">
        <f>G17-F17</f>
        <v>2.2430555555555551E-2</v>
      </c>
      <c r="O17" s="46">
        <f>M17+N17</f>
        <v>2.5034722222222219E-2</v>
      </c>
    </row>
    <row r="18" spans="1:15" ht="15.95" customHeight="1" x14ac:dyDescent="0.25">
      <c r="A18" s="48">
        <v>2</v>
      </c>
      <c r="B18" s="48">
        <v>25</v>
      </c>
      <c r="C18" s="24" t="s">
        <v>28</v>
      </c>
      <c r="D18" s="22">
        <v>1996</v>
      </c>
      <c r="E18" s="28" t="s">
        <v>17</v>
      </c>
      <c r="F18" s="45">
        <v>2.0833333333333333E-3</v>
      </c>
      <c r="G18" s="45">
        <v>2.5636574074074072E-2</v>
      </c>
      <c r="H18" s="48">
        <v>3</v>
      </c>
      <c r="I18" s="48">
        <v>0</v>
      </c>
      <c r="J18" s="48">
        <v>4</v>
      </c>
      <c r="K18" s="48">
        <v>0</v>
      </c>
      <c r="L18" s="43">
        <f>SUM(H18:K18)</f>
        <v>7</v>
      </c>
      <c r="M18" s="46">
        <f>L18*($M$6/(24*60*60))</f>
        <v>3.6458333333333334E-3</v>
      </c>
      <c r="N18" s="46">
        <f>G18-F17</f>
        <v>2.2858796296296294E-2</v>
      </c>
      <c r="O18" s="46">
        <f>M18+N18</f>
        <v>2.6504629629629628E-2</v>
      </c>
    </row>
    <row r="19" spans="1:15" ht="15.95" customHeight="1" x14ac:dyDescent="0.25">
      <c r="A19" s="48">
        <v>3</v>
      </c>
      <c r="B19" s="43">
        <v>26</v>
      </c>
      <c r="C19" s="24" t="s">
        <v>27</v>
      </c>
      <c r="D19" s="22">
        <v>2001</v>
      </c>
      <c r="E19" s="15" t="s">
        <v>22</v>
      </c>
      <c r="F19" s="46">
        <v>2.4305555555555599E-3</v>
      </c>
      <c r="G19" s="45">
        <v>2.9166666666666664E-2</v>
      </c>
      <c r="H19" s="48">
        <v>1</v>
      </c>
      <c r="I19" s="48">
        <v>2</v>
      </c>
      <c r="J19" s="48">
        <v>1</v>
      </c>
      <c r="K19" s="48">
        <v>2</v>
      </c>
      <c r="L19" s="43">
        <f>SUM(H19:K19)</f>
        <v>6</v>
      </c>
      <c r="M19" s="46">
        <f>L19*($M$6/(24*60*60))</f>
        <v>3.1250000000000002E-3</v>
      </c>
      <c r="N19" s="46">
        <f>G19-F18</f>
        <v>2.7083333333333331E-2</v>
      </c>
      <c r="O19" s="46">
        <f>M19+N19</f>
        <v>3.020833333333333E-2</v>
      </c>
    </row>
    <row r="20" spans="1:15" ht="15.95" customHeight="1" x14ac:dyDescent="0.2">
      <c r="A20" s="48">
        <v>4</v>
      </c>
      <c r="B20" s="49">
        <v>216</v>
      </c>
      <c r="C20" s="50" t="s">
        <v>75</v>
      </c>
      <c r="D20" s="48">
        <v>2001</v>
      </c>
      <c r="E20" s="50" t="s">
        <v>17</v>
      </c>
      <c r="F20" s="45">
        <v>7.9861111111111122E-3</v>
      </c>
      <c r="G20" s="45">
        <v>3.0763888888888886E-2</v>
      </c>
      <c r="H20" s="48">
        <v>2</v>
      </c>
      <c r="I20" s="48">
        <v>4</v>
      </c>
      <c r="J20" s="48">
        <v>3</v>
      </c>
      <c r="K20" s="48">
        <v>4</v>
      </c>
      <c r="L20" s="43">
        <f>SUM(H20:K20)</f>
        <v>13</v>
      </c>
      <c r="M20" s="46">
        <f>L20*($M$6/(24*60*60))</f>
        <v>6.7708333333333336E-3</v>
      </c>
      <c r="N20" s="46">
        <f>SUM(G20-F20)</f>
        <v>2.2777777777777772E-2</v>
      </c>
      <c r="O20" s="46">
        <f>SUM(M20+N20)</f>
        <v>2.9548611111111105E-2</v>
      </c>
    </row>
    <row r="21" spans="1:15" ht="15.95" customHeight="1" x14ac:dyDescent="0.2">
      <c r="A21" s="48">
        <v>5</v>
      </c>
      <c r="B21" s="48">
        <v>24</v>
      </c>
      <c r="C21" s="24" t="s">
        <v>72</v>
      </c>
      <c r="D21" s="22">
        <v>2002</v>
      </c>
      <c r="E21" s="51" t="s">
        <v>22</v>
      </c>
      <c r="F21" s="45">
        <v>1.736111111111111E-3</v>
      </c>
      <c r="G21" s="45">
        <v>2.4432870370370369E-2</v>
      </c>
      <c r="H21" s="48">
        <v>4</v>
      </c>
      <c r="I21" s="48">
        <v>5</v>
      </c>
      <c r="J21" s="48">
        <v>2</v>
      </c>
      <c r="K21" s="48">
        <v>4</v>
      </c>
      <c r="L21" s="48">
        <f>SUM(H21:K21)</f>
        <v>15</v>
      </c>
      <c r="M21" s="45">
        <f>L21*($M$6/(24*60*60))</f>
        <v>7.8125E-3</v>
      </c>
      <c r="N21" s="45">
        <f>G21-F21</f>
        <v>2.2696759259259257E-2</v>
      </c>
      <c r="O21" s="45">
        <f>M21+N21</f>
        <v>3.0509259259259257E-2</v>
      </c>
    </row>
    <row r="22" spans="1:15" ht="13.5" thickBot="1" x14ac:dyDescent="0.25"/>
    <row r="23" spans="1:15" ht="16.5" thickBot="1" x14ac:dyDescent="0.3">
      <c r="A23" s="7"/>
      <c r="B23" s="7"/>
      <c r="C23" s="67" t="s">
        <v>29</v>
      </c>
      <c r="D23" s="67"/>
      <c r="E23" s="67"/>
      <c r="F23" s="8"/>
      <c r="G23" s="8"/>
      <c r="H23" s="9"/>
      <c r="I23" s="9"/>
      <c r="J23" s="9"/>
      <c r="K23" s="68" t="s">
        <v>12</v>
      </c>
      <c r="L23" s="69"/>
      <c r="M23" s="18">
        <v>45</v>
      </c>
      <c r="N23" s="19" t="s">
        <v>13</v>
      </c>
    </row>
    <row r="24" spans="1:15" ht="15" thickBot="1" x14ac:dyDescent="0.25">
      <c r="A24" s="62" t="s">
        <v>1</v>
      </c>
      <c r="B24" s="62" t="s">
        <v>2</v>
      </c>
      <c r="C24" s="62" t="s">
        <v>3</v>
      </c>
      <c r="D24" s="62" t="s">
        <v>23</v>
      </c>
      <c r="E24" s="62" t="s">
        <v>24</v>
      </c>
      <c r="F24" s="62" t="s">
        <v>4</v>
      </c>
      <c r="G24" s="62" t="s">
        <v>9</v>
      </c>
      <c r="H24" s="62" t="s">
        <v>5</v>
      </c>
      <c r="I24" s="62"/>
      <c r="J24" s="62"/>
      <c r="K24" s="62"/>
      <c r="L24" s="62"/>
      <c r="M24" s="62" t="s">
        <v>8</v>
      </c>
      <c r="N24" s="62" t="s">
        <v>10</v>
      </c>
      <c r="O24" s="62" t="s">
        <v>11</v>
      </c>
    </row>
    <row r="25" spans="1:15" ht="15" thickBot="1" x14ac:dyDescent="0.25">
      <c r="A25" s="62"/>
      <c r="B25" s="62"/>
      <c r="C25" s="62"/>
      <c r="D25" s="62"/>
      <c r="E25" s="62"/>
      <c r="F25" s="62"/>
      <c r="G25" s="62"/>
      <c r="H25" s="16" t="s">
        <v>6</v>
      </c>
      <c r="I25" s="16" t="s">
        <v>19</v>
      </c>
      <c r="J25" s="16" t="s">
        <v>6</v>
      </c>
      <c r="K25" s="17" t="s">
        <v>19</v>
      </c>
      <c r="L25" s="17" t="s">
        <v>7</v>
      </c>
      <c r="M25" s="62"/>
      <c r="N25" s="62"/>
      <c r="O25" s="62"/>
    </row>
    <row r="26" spans="1:15" ht="18" customHeight="1" x14ac:dyDescent="0.25">
      <c r="A26" s="56">
        <v>1</v>
      </c>
      <c r="B26" s="43">
        <v>203</v>
      </c>
      <c r="C26" s="15" t="s">
        <v>32</v>
      </c>
      <c r="D26" s="22">
        <v>1990</v>
      </c>
      <c r="E26" s="15" t="s">
        <v>31</v>
      </c>
      <c r="F26" s="45">
        <v>3.81944444444444E-3</v>
      </c>
      <c r="G26" s="46">
        <v>2.5185185185185185E-2</v>
      </c>
      <c r="H26" s="43">
        <v>0</v>
      </c>
      <c r="I26" s="43">
        <v>2</v>
      </c>
      <c r="J26" s="43">
        <v>0</v>
      </c>
      <c r="K26" s="43">
        <v>0</v>
      </c>
      <c r="L26" s="43">
        <f>SUM(H26:K26)</f>
        <v>2</v>
      </c>
      <c r="M26" s="46">
        <f>L26*($M$6/(24*60*60))</f>
        <v>1.0416666666666667E-3</v>
      </c>
      <c r="N26" s="46">
        <f>G26-F26</f>
        <v>2.1365740740740744E-2</v>
      </c>
      <c r="O26" s="46">
        <f>M26+N26</f>
        <v>2.2407407407407411E-2</v>
      </c>
    </row>
    <row r="27" spans="1:15" ht="18" customHeight="1" x14ac:dyDescent="0.25">
      <c r="A27" s="57">
        <v>2</v>
      </c>
      <c r="B27" s="48">
        <v>202</v>
      </c>
      <c r="C27" s="15" t="s">
        <v>30</v>
      </c>
      <c r="D27" s="22">
        <v>1987</v>
      </c>
      <c r="E27" s="15" t="s">
        <v>31</v>
      </c>
      <c r="F27" s="45">
        <v>3.472222222222222E-3</v>
      </c>
      <c r="G27" s="45">
        <v>2.5312500000000002E-2</v>
      </c>
      <c r="H27" s="48">
        <v>2</v>
      </c>
      <c r="I27" s="48">
        <v>2</v>
      </c>
      <c r="J27" s="48">
        <v>1</v>
      </c>
      <c r="K27" s="48">
        <v>1</v>
      </c>
      <c r="L27" s="43">
        <f>SUM(H27:K27)</f>
        <v>6</v>
      </c>
      <c r="M27" s="46">
        <f>L27*($M$6/(24*60*60))</f>
        <v>3.1250000000000002E-3</v>
      </c>
      <c r="N27" s="46">
        <f>G27-F27</f>
        <v>2.1840277777777778E-2</v>
      </c>
      <c r="O27" s="46">
        <f>M27+N27</f>
        <v>2.4965277777777777E-2</v>
      </c>
    </row>
    <row r="28" spans="1:15" ht="18" customHeight="1" x14ac:dyDescent="0.25">
      <c r="A28" s="57">
        <v>3</v>
      </c>
      <c r="B28" s="43">
        <v>204</v>
      </c>
      <c r="C28" s="15" t="s">
        <v>35</v>
      </c>
      <c r="D28" s="22">
        <v>1985</v>
      </c>
      <c r="E28" s="15" t="s">
        <v>31</v>
      </c>
      <c r="F28" s="46">
        <v>4.1666666666666701E-3</v>
      </c>
      <c r="G28" s="45">
        <v>2.8622685185185185E-2</v>
      </c>
      <c r="H28" s="48">
        <v>1</v>
      </c>
      <c r="I28" s="48">
        <v>3</v>
      </c>
      <c r="J28" s="48">
        <v>1</v>
      </c>
      <c r="K28" s="48">
        <v>2</v>
      </c>
      <c r="L28" s="43">
        <f>SUM(H28:K28)</f>
        <v>7</v>
      </c>
      <c r="M28" s="46">
        <f>L28*($M$6/(24*60*60))</f>
        <v>3.6458333333333334E-3</v>
      </c>
      <c r="N28" s="46">
        <f>G28-F28</f>
        <v>2.4456018518518516E-2</v>
      </c>
      <c r="O28" s="46">
        <f>M28+N28</f>
        <v>2.810185185185185E-2</v>
      </c>
    </row>
    <row r="29" spans="1:15" ht="18" customHeight="1" x14ac:dyDescent="0.25">
      <c r="A29" s="57">
        <v>4</v>
      </c>
      <c r="B29" s="48">
        <v>201</v>
      </c>
      <c r="C29" s="15" t="s">
        <v>33</v>
      </c>
      <c r="D29" s="22">
        <v>1987</v>
      </c>
      <c r="E29" s="23" t="s">
        <v>34</v>
      </c>
      <c r="F29" s="45">
        <v>3.1249999999999997E-3</v>
      </c>
      <c r="G29" s="45">
        <v>2.5208333333333333E-2</v>
      </c>
      <c r="H29" s="48">
        <v>4</v>
      </c>
      <c r="I29" s="48">
        <v>4</v>
      </c>
      <c r="J29" s="48">
        <v>3</v>
      </c>
      <c r="K29" s="48">
        <v>4</v>
      </c>
      <c r="L29" s="43">
        <f>SUM(H29:K29)</f>
        <v>15</v>
      </c>
      <c r="M29" s="46">
        <f>L29*($M$6/(24*60*60))</f>
        <v>7.8125E-3</v>
      </c>
      <c r="N29" s="46">
        <f>G29-F29</f>
        <v>2.2083333333333333E-2</v>
      </c>
      <c r="O29" s="46">
        <f>M29+N29</f>
        <v>2.9895833333333333E-2</v>
      </c>
    </row>
    <row r="30" spans="1:15" ht="18" customHeight="1" x14ac:dyDescent="0.25">
      <c r="A30" s="58"/>
      <c r="B30" s="59"/>
      <c r="C30" s="30"/>
      <c r="D30" s="31"/>
      <c r="E30" s="60"/>
      <c r="F30" s="61"/>
      <c r="G30" s="61"/>
      <c r="H30" s="59"/>
      <c r="I30" s="59"/>
      <c r="J30" s="59"/>
      <c r="K30" s="59"/>
      <c r="L30" s="59"/>
      <c r="M30" s="61"/>
      <c r="N30" s="61"/>
      <c r="O30" s="61"/>
    </row>
    <row r="31" spans="1:15" ht="13.5" thickBot="1" x14ac:dyDescent="0.25"/>
    <row r="32" spans="1:15" ht="16.5" thickBot="1" x14ac:dyDescent="0.3">
      <c r="A32" s="7"/>
      <c r="B32" s="7"/>
      <c r="C32" s="67" t="s">
        <v>36</v>
      </c>
      <c r="D32" s="67"/>
      <c r="E32" s="67"/>
      <c r="F32" s="8"/>
      <c r="G32" s="8"/>
      <c r="H32" s="9"/>
      <c r="I32" s="9"/>
      <c r="J32" s="9"/>
      <c r="K32" s="68" t="s">
        <v>12</v>
      </c>
      <c r="L32" s="69"/>
      <c r="M32" s="18">
        <v>45</v>
      </c>
      <c r="N32" s="19" t="s">
        <v>13</v>
      </c>
    </row>
    <row r="33" spans="1:15" ht="15" thickBot="1" x14ac:dyDescent="0.25">
      <c r="A33" s="62" t="s">
        <v>1</v>
      </c>
      <c r="B33" s="62" t="s">
        <v>2</v>
      </c>
      <c r="C33" s="62" t="s">
        <v>3</v>
      </c>
      <c r="D33" s="62" t="s">
        <v>23</v>
      </c>
      <c r="E33" s="62" t="s">
        <v>24</v>
      </c>
      <c r="F33" s="62" t="s">
        <v>4</v>
      </c>
      <c r="G33" s="62" t="s">
        <v>9</v>
      </c>
      <c r="H33" s="62" t="s">
        <v>5</v>
      </c>
      <c r="I33" s="62"/>
      <c r="J33" s="62"/>
      <c r="K33" s="62"/>
      <c r="L33" s="62"/>
      <c r="M33" s="62" t="s">
        <v>8</v>
      </c>
      <c r="N33" s="62" t="s">
        <v>10</v>
      </c>
      <c r="O33" s="62" t="s">
        <v>11</v>
      </c>
    </row>
    <row r="34" spans="1:15" ht="15" thickBot="1" x14ac:dyDescent="0.25">
      <c r="A34" s="62"/>
      <c r="B34" s="62"/>
      <c r="C34" s="62"/>
      <c r="D34" s="62"/>
      <c r="E34" s="62"/>
      <c r="F34" s="62"/>
      <c r="G34" s="62"/>
      <c r="H34" s="16" t="s">
        <v>6</v>
      </c>
      <c r="I34" s="16" t="s">
        <v>19</v>
      </c>
      <c r="J34" s="16" t="s">
        <v>6</v>
      </c>
      <c r="K34" s="17" t="s">
        <v>19</v>
      </c>
      <c r="L34" s="17" t="s">
        <v>7</v>
      </c>
      <c r="M34" s="62"/>
      <c r="N34" s="62"/>
      <c r="O34" s="62"/>
    </row>
    <row r="35" spans="1:15" ht="18" customHeight="1" x14ac:dyDescent="0.25">
      <c r="A35" s="42">
        <v>1</v>
      </c>
      <c r="B35" s="52">
        <v>217</v>
      </c>
      <c r="C35" s="34" t="s">
        <v>73</v>
      </c>
      <c r="D35" s="33">
        <v>1979</v>
      </c>
      <c r="E35" s="35" t="s">
        <v>74</v>
      </c>
      <c r="F35" s="36">
        <v>8.3333333333333332E-3</v>
      </c>
      <c r="G35" s="41">
        <v>3.1539351851851853E-2</v>
      </c>
      <c r="H35" s="42">
        <v>3</v>
      </c>
      <c r="I35" s="42">
        <v>2</v>
      </c>
      <c r="J35" s="42">
        <v>2</v>
      </c>
      <c r="K35" s="42">
        <v>1</v>
      </c>
      <c r="L35" s="42">
        <f>SUM(H35:K35)</f>
        <v>8</v>
      </c>
      <c r="M35" s="41">
        <f>L35*($M$6/(24*60*60))</f>
        <v>4.1666666666666666E-3</v>
      </c>
      <c r="N35" s="41">
        <f>SUM(G35-F35)</f>
        <v>2.3206018518518522E-2</v>
      </c>
      <c r="O35" s="41">
        <f>SUM(M35+N35)</f>
        <v>2.7372685185185187E-2</v>
      </c>
    </row>
    <row r="36" spans="1:15" ht="18" customHeight="1" x14ac:dyDescent="0.2">
      <c r="A36" s="33">
        <v>2</v>
      </c>
      <c r="B36" s="33">
        <v>207</v>
      </c>
      <c r="C36" s="53" t="s">
        <v>37</v>
      </c>
      <c r="D36" s="54">
        <v>1979</v>
      </c>
      <c r="E36" s="55" t="s">
        <v>38</v>
      </c>
      <c r="F36" s="41">
        <v>5.2083333333333296E-3</v>
      </c>
      <c r="G36" s="36">
        <v>2.9837962962962965E-2</v>
      </c>
      <c r="H36" s="33">
        <v>3</v>
      </c>
      <c r="I36" s="33">
        <v>0</v>
      </c>
      <c r="J36" s="33">
        <v>1</v>
      </c>
      <c r="K36" s="33">
        <v>4</v>
      </c>
      <c r="L36" s="42">
        <f>SUM(H36:K36)</f>
        <v>8</v>
      </c>
      <c r="M36" s="41">
        <f>L36*($M$6/(24*60*60))</f>
        <v>4.1666666666666666E-3</v>
      </c>
      <c r="N36" s="41">
        <f>G36-F36</f>
        <v>2.4629629629629637E-2</v>
      </c>
      <c r="O36" s="41">
        <f>M36+N36</f>
        <v>2.8796296296296302E-2</v>
      </c>
    </row>
    <row r="37" spans="1:15" ht="18" customHeight="1" x14ac:dyDescent="0.2">
      <c r="A37" s="33">
        <v>3</v>
      </c>
      <c r="B37" s="42">
        <v>206</v>
      </c>
      <c r="C37" s="53" t="s">
        <v>40</v>
      </c>
      <c r="D37" s="54">
        <v>1971</v>
      </c>
      <c r="E37" s="55" t="s">
        <v>41</v>
      </c>
      <c r="F37" s="36">
        <v>4.8611111111111112E-3</v>
      </c>
      <c r="G37" s="36">
        <v>3.0833333333333334E-2</v>
      </c>
      <c r="H37" s="33">
        <v>4</v>
      </c>
      <c r="I37" s="33">
        <v>4</v>
      </c>
      <c r="J37" s="33">
        <v>3</v>
      </c>
      <c r="K37" s="33">
        <v>1</v>
      </c>
      <c r="L37" s="42">
        <f>SUM(H37:K37)</f>
        <v>12</v>
      </c>
      <c r="M37" s="41">
        <f>L37*($M$6/(24*60*60))</f>
        <v>6.2500000000000003E-3</v>
      </c>
      <c r="N37" s="41">
        <f>G37-F37</f>
        <v>2.5972222222222223E-2</v>
      </c>
      <c r="O37" s="41">
        <f>M37+N37</f>
        <v>3.2222222222222222E-2</v>
      </c>
    </row>
    <row r="38" spans="1:15" ht="18" customHeight="1" x14ac:dyDescent="0.2">
      <c r="A38" s="33">
        <v>4</v>
      </c>
      <c r="B38" s="33">
        <v>205</v>
      </c>
      <c r="C38" s="53" t="s">
        <v>39</v>
      </c>
      <c r="D38" s="54">
        <v>1972</v>
      </c>
      <c r="E38" s="55" t="s">
        <v>38</v>
      </c>
      <c r="F38" s="36">
        <v>4.5138888888888893E-3</v>
      </c>
      <c r="G38" s="36">
        <v>3.3229166666666664E-2</v>
      </c>
      <c r="H38" s="33">
        <v>3</v>
      </c>
      <c r="I38" s="33">
        <v>2</v>
      </c>
      <c r="J38" s="33">
        <v>3</v>
      </c>
      <c r="K38" s="33">
        <v>4</v>
      </c>
      <c r="L38" s="33">
        <f>SUM(H38:K38)</f>
        <v>12</v>
      </c>
      <c r="M38" s="41">
        <f>L38*($M$6/(24*60*60))</f>
        <v>6.2500000000000003E-3</v>
      </c>
      <c r="N38" s="36">
        <f>G38-F38</f>
        <v>2.8715277777777774E-2</v>
      </c>
      <c r="O38" s="36">
        <f>M38+N38</f>
        <v>3.4965277777777776E-2</v>
      </c>
    </row>
    <row r="39" spans="1:15" ht="13.5" thickBot="1" x14ac:dyDescent="0.25"/>
    <row r="40" spans="1:15" ht="16.5" thickBot="1" x14ac:dyDescent="0.3">
      <c r="A40" s="7"/>
      <c r="B40" s="7"/>
      <c r="C40" s="67" t="s">
        <v>42</v>
      </c>
      <c r="D40" s="67"/>
      <c r="E40" s="67"/>
      <c r="F40" s="8"/>
      <c r="G40" s="8"/>
      <c r="H40" s="9"/>
      <c r="I40" s="9"/>
      <c r="J40" s="9"/>
      <c r="K40" s="68" t="s">
        <v>12</v>
      </c>
      <c r="L40" s="69"/>
      <c r="M40" s="18">
        <v>45</v>
      </c>
      <c r="N40" s="19" t="s">
        <v>13</v>
      </c>
    </row>
    <row r="41" spans="1:15" ht="15" thickBot="1" x14ac:dyDescent="0.25">
      <c r="A41" s="62" t="s">
        <v>1</v>
      </c>
      <c r="B41" s="62" t="s">
        <v>2</v>
      </c>
      <c r="C41" s="62" t="s">
        <v>3</v>
      </c>
      <c r="D41" s="62" t="s">
        <v>23</v>
      </c>
      <c r="E41" s="62" t="s">
        <v>24</v>
      </c>
      <c r="F41" s="62" t="s">
        <v>4</v>
      </c>
      <c r="G41" s="62" t="s">
        <v>9</v>
      </c>
      <c r="H41" s="62" t="s">
        <v>5</v>
      </c>
      <c r="I41" s="62"/>
      <c r="J41" s="62"/>
      <c r="K41" s="62"/>
      <c r="L41" s="62"/>
      <c r="M41" s="62" t="s">
        <v>8</v>
      </c>
      <c r="N41" s="62" t="s">
        <v>10</v>
      </c>
      <c r="O41" s="62" t="s">
        <v>11</v>
      </c>
    </row>
    <row r="42" spans="1:15" ht="15" thickBot="1" x14ac:dyDescent="0.25">
      <c r="A42" s="62"/>
      <c r="B42" s="62"/>
      <c r="C42" s="62"/>
      <c r="D42" s="62"/>
      <c r="E42" s="62"/>
      <c r="F42" s="62"/>
      <c r="G42" s="62"/>
      <c r="H42" s="16" t="s">
        <v>6</v>
      </c>
      <c r="I42" s="16" t="s">
        <v>19</v>
      </c>
      <c r="J42" s="16" t="s">
        <v>6</v>
      </c>
      <c r="K42" s="17" t="s">
        <v>19</v>
      </c>
      <c r="L42" s="17" t="s">
        <v>7</v>
      </c>
      <c r="M42" s="62"/>
      <c r="N42" s="62"/>
      <c r="O42" s="62"/>
    </row>
    <row r="43" spans="1:15" ht="18" customHeight="1" x14ac:dyDescent="0.2">
      <c r="A43" s="6">
        <v>1</v>
      </c>
      <c r="B43" s="4">
        <v>211</v>
      </c>
      <c r="C43" s="24" t="s">
        <v>48</v>
      </c>
      <c r="D43" s="22">
        <v>1966</v>
      </c>
      <c r="E43" s="29" t="s">
        <v>49</v>
      </c>
      <c r="F43" s="11">
        <v>6.59722222222223E-3</v>
      </c>
      <c r="G43" s="11">
        <v>2.9525462962962962E-2</v>
      </c>
      <c r="H43" s="6">
        <v>0</v>
      </c>
      <c r="I43" s="6">
        <v>1</v>
      </c>
      <c r="J43" s="6">
        <v>5</v>
      </c>
      <c r="K43" s="6">
        <v>3</v>
      </c>
      <c r="L43" s="4">
        <f>SUM(H43:K43)</f>
        <v>9</v>
      </c>
      <c r="M43" s="10">
        <f>L43*($M$6/(24*60*60))</f>
        <v>4.6874999999999998E-3</v>
      </c>
      <c r="N43" s="10">
        <f>G43-F43</f>
        <v>2.2928240740740732E-2</v>
      </c>
      <c r="O43" s="10">
        <f>M43+N43</f>
        <v>2.7615740740740732E-2</v>
      </c>
    </row>
    <row r="44" spans="1:15" ht="18" customHeight="1" x14ac:dyDescent="0.2">
      <c r="A44" s="6">
        <v>2</v>
      </c>
      <c r="B44" s="4">
        <v>212</v>
      </c>
      <c r="C44" s="24" t="s">
        <v>44</v>
      </c>
      <c r="D44" s="22">
        <v>1968</v>
      </c>
      <c r="E44" s="25" t="s">
        <v>45</v>
      </c>
      <c r="F44" s="10">
        <v>6.9444444444444501E-3</v>
      </c>
      <c r="G44" s="11">
        <v>3.1608796296296295E-2</v>
      </c>
      <c r="H44" s="6">
        <v>2</v>
      </c>
      <c r="I44" s="6">
        <v>2</v>
      </c>
      <c r="J44" s="6">
        <v>0</v>
      </c>
      <c r="K44" s="6">
        <v>2</v>
      </c>
      <c r="L44" s="4">
        <f>SUM(H44:K44)</f>
        <v>6</v>
      </c>
      <c r="M44" s="10">
        <f>L44*($M$6/(24*60*60))</f>
        <v>3.1250000000000002E-3</v>
      </c>
      <c r="N44" s="10">
        <f>G44-F44</f>
        <v>2.4664351851851844E-2</v>
      </c>
      <c r="O44" s="10">
        <f>M44+N44</f>
        <v>2.7789351851851843E-2</v>
      </c>
    </row>
    <row r="45" spans="1:15" ht="18" customHeight="1" x14ac:dyDescent="0.2">
      <c r="A45" s="6">
        <v>3</v>
      </c>
      <c r="B45" s="4">
        <v>210</v>
      </c>
      <c r="C45" s="24" t="s">
        <v>46</v>
      </c>
      <c r="D45" s="22">
        <v>1963</v>
      </c>
      <c r="E45" s="25" t="s">
        <v>45</v>
      </c>
      <c r="F45" s="11">
        <v>6.2500000000000003E-3</v>
      </c>
      <c r="G45" s="11">
        <v>3.1111111111111107E-2</v>
      </c>
      <c r="H45" s="6">
        <v>3</v>
      </c>
      <c r="I45" s="6">
        <v>2</v>
      </c>
      <c r="J45" s="6">
        <v>0</v>
      </c>
      <c r="K45" s="6">
        <v>2</v>
      </c>
      <c r="L45" s="4">
        <f>SUM(H45:K45)</f>
        <v>7</v>
      </c>
      <c r="M45" s="10">
        <f>L45*($M$6/(24*60*60))</f>
        <v>3.6458333333333334E-3</v>
      </c>
      <c r="N45" s="10">
        <f>G45-F45</f>
        <v>2.4861111111111105E-2</v>
      </c>
      <c r="O45" s="10">
        <f>M45+N45</f>
        <v>2.8506944444444439E-2</v>
      </c>
    </row>
    <row r="46" spans="1:15" ht="18" customHeight="1" x14ac:dyDescent="0.25">
      <c r="A46" s="3" t="s">
        <v>76</v>
      </c>
      <c r="B46" s="4">
        <v>208</v>
      </c>
      <c r="C46" s="15" t="s">
        <v>43</v>
      </c>
      <c r="D46" s="22">
        <v>1966</v>
      </c>
      <c r="E46" s="29" t="s">
        <v>0</v>
      </c>
      <c r="F46" s="11">
        <v>5.5555555555555558E-3</v>
      </c>
      <c r="G46" s="10">
        <v>0</v>
      </c>
      <c r="H46" s="4"/>
      <c r="I46" s="4"/>
      <c r="J46" s="4"/>
      <c r="K46" s="4"/>
      <c r="L46" s="4">
        <f>SUM(H46:K46)</f>
        <v>0</v>
      </c>
      <c r="M46" s="10">
        <f>L46*($M$6/(24*60*60))</f>
        <v>0</v>
      </c>
      <c r="N46" s="10"/>
      <c r="O46" s="10" t="s">
        <v>76</v>
      </c>
    </row>
    <row r="47" spans="1:15" ht="18" customHeight="1" x14ac:dyDescent="0.25">
      <c r="A47" s="5" t="s">
        <v>76</v>
      </c>
      <c r="B47" s="6">
        <v>209</v>
      </c>
      <c r="C47" s="15" t="s">
        <v>47</v>
      </c>
      <c r="D47" s="22">
        <v>1965</v>
      </c>
      <c r="E47" s="26" t="s">
        <v>34</v>
      </c>
      <c r="F47" s="10">
        <v>5.9027777777777776E-3</v>
      </c>
      <c r="G47" s="11">
        <v>0</v>
      </c>
      <c r="H47" s="6"/>
      <c r="I47" s="6"/>
      <c r="J47" s="6"/>
      <c r="K47" s="6"/>
      <c r="L47" s="4">
        <f>SUM(H47:K47)</f>
        <v>0</v>
      </c>
      <c r="M47" s="10">
        <f>L47*($M$6/(24*60*60))</f>
        <v>0</v>
      </c>
      <c r="N47" s="10"/>
      <c r="O47" s="10" t="s">
        <v>76</v>
      </c>
    </row>
    <row r="48" spans="1:15" ht="13.5" thickBot="1" x14ac:dyDescent="0.25"/>
    <row r="49" spans="1:15" ht="16.5" thickBot="1" x14ac:dyDescent="0.3">
      <c r="A49" s="7"/>
      <c r="B49" s="7"/>
      <c r="C49" s="67" t="s">
        <v>50</v>
      </c>
      <c r="D49" s="67"/>
      <c r="E49" s="67"/>
      <c r="F49" s="8"/>
      <c r="G49" s="8"/>
      <c r="H49" s="9"/>
      <c r="I49" s="9"/>
      <c r="J49" s="9"/>
      <c r="K49" s="68" t="s">
        <v>12</v>
      </c>
      <c r="L49" s="69"/>
      <c r="M49" s="18">
        <v>45</v>
      </c>
      <c r="N49" s="19" t="s">
        <v>13</v>
      </c>
    </row>
    <row r="50" spans="1:15" ht="15" thickBot="1" x14ac:dyDescent="0.25">
      <c r="A50" s="62" t="s">
        <v>1</v>
      </c>
      <c r="B50" s="62" t="s">
        <v>2</v>
      </c>
      <c r="C50" s="62" t="s">
        <v>3</v>
      </c>
      <c r="D50" s="62" t="s">
        <v>23</v>
      </c>
      <c r="E50" s="62" t="s">
        <v>24</v>
      </c>
      <c r="F50" s="62" t="s">
        <v>4</v>
      </c>
      <c r="G50" s="62" t="s">
        <v>9</v>
      </c>
      <c r="H50" s="62" t="s">
        <v>5</v>
      </c>
      <c r="I50" s="62"/>
      <c r="J50" s="62"/>
      <c r="K50" s="62"/>
      <c r="L50" s="62"/>
      <c r="M50" s="62" t="s">
        <v>8</v>
      </c>
      <c r="N50" s="62" t="s">
        <v>10</v>
      </c>
      <c r="O50" s="62" t="s">
        <v>11</v>
      </c>
    </row>
    <row r="51" spans="1:15" ht="15" thickBot="1" x14ac:dyDescent="0.25">
      <c r="A51" s="62"/>
      <c r="B51" s="62"/>
      <c r="C51" s="62"/>
      <c r="D51" s="62"/>
      <c r="E51" s="62"/>
      <c r="F51" s="62"/>
      <c r="G51" s="62"/>
      <c r="H51" s="16" t="s">
        <v>6</v>
      </c>
      <c r="I51" s="16" t="s">
        <v>19</v>
      </c>
      <c r="J51" s="16" t="s">
        <v>6</v>
      </c>
      <c r="K51" s="17" t="s">
        <v>19</v>
      </c>
      <c r="L51" s="17" t="s">
        <v>7</v>
      </c>
      <c r="M51" s="62"/>
      <c r="N51" s="62"/>
      <c r="O51" s="62"/>
    </row>
    <row r="52" spans="1:15" ht="18" customHeight="1" x14ac:dyDescent="0.25">
      <c r="A52" s="4">
        <v>1</v>
      </c>
      <c r="B52" s="4">
        <v>214</v>
      </c>
      <c r="C52" s="15" t="s">
        <v>51</v>
      </c>
      <c r="D52" s="22">
        <v>1957</v>
      </c>
      <c r="E52" s="13" t="s">
        <v>17</v>
      </c>
      <c r="F52" s="10">
        <v>7.6388888888888886E-3</v>
      </c>
      <c r="G52" s="10">
        <v>3.3692129629629627E-2</v>
      </c>
      <c r="H52" s="4">
        <v>3</v>
      </c>
      <c r="I52" s="4">
        <v>1</v>
      </c>
      <c r="J52" s="4">
        <v>3</v>
      </c>
      <c r="K52" s="4">
        <v>1</v>
      </c>
      <c r="L52" s="4">
        <f>SUM(H52:K52)</f>
        <v>8</v>
      </c>
      <c r="M52" s="10">
        <f>L52*($M$6/(24*60*60))</f>
        <v>4.1666666666666666E-3</v>
      </c>
      <c r="N52" s="10">
        <f>G52-F52</f>
        <v>2.6053240740740738E-2</v>
      </c>
      <c r="O52" s="10">
        <f>M52+N52</f>
        <v>3.0219907407407404E-2</v>
      </c>
    </row>
    <row r="53" spans="1:15" ht="18" customHeight="1" x14ac:dyDescent="0.25">
      <c r="A53" s="6">
        <v>2</v>
      </c>
      <c r="B53" s="6">
        <v>213</v>
      </c>
      <c r="C53" s="15" t="s">
        <v>52</v>
      </c>
      <c r="D53" s="22">
        <v>1958</v>
      </c>
      <c r="E53" s="15" t="s">
        <v>31</v>
      </c>
      <c r="F53" s="11">
        <v>7.2916666666666659E-3</v>
      </c>
      <c r="G53" s="11">
        <v>3.5960648148148151E-2</v>
      </c>
      <c r="H53" s="6">
        <v>1</v>
      </c>
      <c r="I53" s="6">
        <v>3</v>
      </c>
      <c r="J53" s="6">
        <v>0</v>
      </c>
      <c r="K53" s="6">
        <v>2</v>
      </c>
      <c r="L53" s="4">
        <f>SUM(H53:K53)</f>
        <v>6</v>
      </c>
      <c r="M53" s="10">
        <f>L53*($M$6/(24*60*60))</f>
        <v>3.1250000000000002E-3</v>
      </c>
      <c r="N53" s="10">
        <f>G53-F53</f>
        <v>2.8668981481481486E-2</v>
      </c>
      <c r="O53" s="10">
        <f>M53+N53</f>
        <v>3.1793981481481486E-2</v>
      </c>
    </row>
  </sheetData>
  <mergeCells count="82">
    <mergeCell ref="A1:O1"/>
    <mergeCell ref="A3:C3"/>
    <mergeCell ref="A4:C4"/>
    <mergeCell ref="L4:N4"/>
    <mergeCell ref="C6:E6"/>
    <mergeCell ref="K6:L6"/>
    <mergeCell ref="C14:E14"/>
    <mergeCell ref="K14:L14"/>
    <mergeCell ref="A7:A8"/>
    <mergeCell ref="B7:B8"/>
    <mergeCell ref="C7:C8"/>
    <mergeCell ref="D7:D8"/>
    <mergeCell ref="E7:E8"/>
    <mergeCell ref="F7:F8"/>
    <mergeCell ref="G7:G8"/>
    <mergeCell ref="H7:L7"/>
    <mergeCell ref="M7:M8"/>
    <mergeCell ref="N7:N8"/>
    <mergeCell ref="O7:O8"/>
    <mergeCell ref="C23:E23"/>
    <mergeCell ref="K23:L23"/>
    <mergeCell ref="A15:A16"/>
    <mergeCell ref="B15:B16"/>
    <mergeCell ref="C15:C16"/>
    <mergeCell ref="D15:D16"/>
    <mergeCell ref="E15:E16"/>
    <mergeCell ref="F15:F16"/>
    <mergeCell ref="G15:G16"/>
    <mergeCell ref="H15:L15"/>
    <mergeCell ref="M15:M16"/>
    <mergeCell ref="N15:N16"/>
    <mergeCell ref="O15:O16"/>
    <mergeCell ref="C32:E32"/>
    <mergeCell ref="K32:L32"/>
    <mergeCell ref="A24:A25"/>
    <mergeCell ref="B24:B25"/>
    <mergeCell ref="C24:C25"/>
    <mergeCell ref="D24:D25"/>
    <mergeCell ref="E24:E25"/>
    <mergeCell ref="F24:F25"/>
    <mergeCell ref="G24:G25"/>
    <mergeCell ref="H24:L24"/>
    <mergeCell ref="M24:M25"/>
    <mergeCell ref="N24:N25"/>
    <mergeCell ref="O24:O25"/>
    <mergeCell ref="C40:E40"/>
    <mergeCell ref="K40:L40"/>
    <mergeCell ref="A33:A34"/>
    <mergeCell ref="B33:B34"/>
    <mergeCell ref="C33:C34"/>
    <mergeCell ref="D33:D34"/>
    <mergeCell ref="E33:E34"/>
    <mergeCell ref="F33:F34"/>
    <mergeCell ref="G33:G34"/>
    <mergeCell ref="H33:L33"/>
    <mergeCell ref="M33:M34"/>
    <mergeCell ref="N33:N34"/>
    <mergeCell ref="O33:O34"/>
    <mergeCell ref="O41:O42"/>
    <mergeCell ref="C49:E49"/>
    <mergeCell ref="K49:L49"/>
    <mergeCell ref="A41:A42"/>
    <mergeCell ref="B41:B42"/>
    <mergeCell ref="C41:C42"/>
    <mergeCell ref="D41:D42"/>
    <mergeCell ref="E41:E42"/>
    <mergeCell ref="F41:F42"/>
    <mergeCell ref="F50:F51"/>
    <mergeCell ref="G41:G42"/>
    <mergeCell ref="H41:L41"/>
    <mergeCell ref="M41:M42"/>
    <mergeCell ref="N41:N42"/>
    <mergeCell ref="A50:A51"/>
    <mergeCell ref="B50:B51"/>
    <mergeCell ref="C50:C51"/>
    <mergeCell ref="D50:D51"/>
    <mergeCell ref="E50:E51"/>
    <mergeCell ref="G50:G51"/>
    <mergeCell ref="H50:L50"/>
    <mergeCell ref="M50:M51"/>
    <mergeCell ref="N50:N51"/>
    <mergeCell ref="O50:O51"/>
  </mergeCells>
  <printOptions horizontalCentered="1"/>
  <pageMargins left="0.11811023622047245" right="0.11811023622047245" top="0.9448818897637796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Finišo protok. M</vt:lpstr>
      <vt:lpstr>Finišo prot. V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Vartotojas</cp:lastModifiedBy>
  <cp:lastPrinted>2020-08-22T09:58:48Z</cp:lastPrinted>
  <dcterms:created xsi:type="dcterms:W3CDTF">2017-01-27T12:35:52Z</dcterms:created>
  <dcterms:modified xsi:type="dcterms:W3CDTF">2020-08-22T11:37:21Z</dcterms:modified>
</cp:coreProperties>
</file>